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A286B1C-6DF6-4CA7-A750-D8ABBC7942B8}" xr6:coauthVersionLast="44" xr6:coauthVersionMax="44" xr10:uidLastSave="{00000000-0000-0000-0000-000000000000}"/>
  <bookViews>
    <workbookView xWindow="-120" yWindow="-120" windowWidth="20730" windowHeight="11160" firstSheet="2" activeTab="5" xr2:uid="{1A8C56BA-5EA1-4DA0-AE99-58363F42573C}"/>
  </bookViews>
  <sheets>
    <sheet name="CTA.MMUJER-AECI" sheetId="1" r:id="rId1"/>
    <sheet name="CTA.OPERATIVA" sheetId="9" r:id="rId2"/>
    <sheet name="CTA FONDO REPONIBLE" sheetId="10" r:id="rId3"/>
    <sheet name="KOREA-SEM" sheetId="11" r:id="rId4"/>
    <sheet name="ESTADOMOV.BANCO" sheetId="2" r:id="rId5"/>
    <sheet name="ARQUEO CAJA CHICA" sheetId="3" r:id="rId6"/>
    <sheet name="AMORTIZ.POLIZA" sheetId="4" r:id="rId7"/>
    <sheet name="Asiento Poliza" sheetId="5" r:id="rId8"/>
    <sheet name="asiento Licencias" sheetId="14" r:id="rId9"/>
    <sheet name="LICENCIAS DE SOFTWARE" sheetId="13" r:id="rId10"/>
  </sheets>
  <externalReferences>
    <externalReference r:id="rId11"/>
    <externalReference r:id="rId12"/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4" l="1"/>
  <c r="E36" i="14"/>
  <c r="B36" i="14"/>
  <c r="G35" i="14"/>
  <c r="E35" i="14"/>
  <c r="B35" i="14"/>
  <c r="G34" i="14"/>
  <c r="E34" i="14"/>
  <c r="B34" i="14"/>
  <c r="G33" i="14"/>
  <c r="E33" i="14"/>
  <c r="B33" i="14"/>
  <c r="G32" i="14"/>
  <c r="E32" i="14"/>
  <c r="B32" i="14"/>
  <c r="G29" i="14"/>
  <c r="F29" i="14"/>
  <c r="G26" i="13"/>
  <c r="E26" i="13"/>
  <c r="I21" i="13"/>
  <c r="J21" i="13" s="1"/>
  <c r="H21" i="13"/>
  <c r="H20" i="13"/>
  <c r="I20" i="13" s="1"/>
  <c r="J20" i="13" s="1"/>
  <c r="I19" i="13"/>
  <c r="J19" i="13" s="1"/>
  <c r="H19" i="13"/>
  <c r="H18" i="13"/>
  <c r="I18" i="13" s="1"/>
  <c r="J18" i="13" s="1"/>
  <c r="I17" i="13"/>
  <c r="J17" i="13" s="1"/>
  <c r="H17" i="13"/>
  <c r="H16" i="13"/>
  <c r="I16" i="13" s="1"/>
  <c r="I26" i="13" l="1"/>
  <c r="J16" i="13"/>
  <c r="J26" i="13" s="1"/>
  <c r="H26" i="13"/>
  <c r="Q18" i="2" l="1"/>
  <c r="P20" i="2"/>
  <c r="P19" i="2"/>
  <c r="P18" i="2"/>
  <c r="P21" i="2"/>
  <c r="H37" i="11"/>
  <c r="H42" i="11" s="1"/>
  <c r="H21" i="11"/>
  <c r="H28" i="11" s="1"/>
  <c r="H37" i="10"/>
  <c r="H42" i="10" s="1"/>
  <c r="H21" i="10"/>
  <c r="H28" i="10" s="1"/>
  <c r="H37" i="9" l="1"/>
  <c r="H42" i="9" s="1"/>
  <c r="H21" i="9"/>
  <c r="H28" i="9" s="1"/>
  <c r="G36" i="5" l="1"/>
  <c r="E36" i="5"/>
  <c r="B36" i="5"/>
  <c r="G35" i="5"/>
  <c r="E35" i="5"/>
  <c r="B35" i="5"/>
  <c r="G34" i="5"/>
  <c r="E34" i="5"/>
  <c r="B34" i="5"/>
  <c r="G33" i="5"/>
  <c r="E33" i="5"/>
  <c r="B33" i="5"/>
  <c r="G32" i="5"/>
  <c r="E32" i="5"/>
  <c r="B32" i="5"/>
  <c r="G29" i="5"/>
  <c r="F29" i="5"/>
  <c r="U36" i="4"/>
  <c r="L36" i="4"/>
  <c r="D36" i="4"/>
  <c r="U35" i="4"/>
  <c r="L35" i="4"/>
  <c r="D35" i="4"/>
  <c r="U34" i="4"/>
  <c r="L34" i="4"/>
  <c r="D34" i="4"/>
  <c r="U33" i="4"/>
  <c r="L33" i="4"/>
  <c r="D33" i="4"/>
  <c r="U32" i="4"/>
  <c r="L32" i="4"/>
  <c r="D32" i="4"/>
  <c r="R29" i="4"/>
  <c r="J26" i="4"/>
  <c r="E26" i="4"/>
  <c r="P11" i="4"/>
  <c r="O11" i="4"/>
  <c r="Q11" i="4" s="1"/>
  <c r="R11" i="4" s="1"/>
  <c r="N11" i="4"/>
  <c r="P10" i="4"/>
  <c r="N10" i="4"/>
  <c r="O10" i="4" s="1"/>
  <c r="F38" i="3"/>
  <c r="D33" i="3"/>
  <c r="E31" i="3"/>
  <c r="E30" i="3"/>
  <c r="E29" i="3"/>
  <c r="E28" i="3"/>
  <c r="E27" i="3"/>
  <c r="E26" i="3"/>
  <c r="E25" i="3"/>
  <c r="D23" i="3"/>
  <c r="D34" i="3" s="1"/>
  <c r="E21" i="3"/>
  <c r="E20" i="3"/>
  <c r="E19" i="3"/>
  <c r="E18" i="3"/>
  <c r="E17" i="3"/>
  <c r="E16" i="3"/>
  <c r="E15" i="3"/>
  <c r="E14" i="3"/>
  <c r="C9" i="3"/>
  <c r="F8" i="3"/>
  <c r="B8" i="3"/>
  <c r="A6" i="3"/>
  <c r="O42" i="2"/>
  <c r="B42" i="2"/>
  <c r="O41" i="2"/>
  <c r="B41" i="2"/>
  <c r="O40" i="2"/>
  <c r="B40" i="2"/>
  <c r="O39" i="2"/>
  <c r="B39" i="2"/>
  <c r="O38" i="2"/>
  <c r="B38" i="2"/>
  <c r="N10" i="2"/>
  <c r="J10" i="2"/>
  <c r="H10" i="2"/>
  <c r="F10" i="2"/>
  <c r="E33" i="3" l="1"/>
  <c r="E23" i="3"/>
  <c r="E34" i="3" s="1"/>
  <c r="F40" i="3" s="1"/>
  <c r="F41" i="3" s="1"/>
  <c r="Q10" i="4"/>
  <c r="R10" i="4" l="1"/>
  <c r="R26" i="4" s="1"/>
  <c r="Q26" i="4"/>
  <c r="H37" i="1" l="1"/>
  <c r="H42" i="1" s="1"/>
  <c r="H21" i="1"/>
  <c r="H28" i="1" s="1"/>
</calcChain>
</file>

<file path=xl/sharedStrings.xml><?xml version="1.0" encoding="utf-8"?>
<sst xmlns="http://schemas.openxmlformats.org/spreadsheetml/2006/main" count="433" uniqueCount="206">
  <si>
    <t>DIRECCION GENERAL DE CONTABILIDAD GUBENAMENTAL</t>
  </si>
  <si>
    <t xml:space="preserve">Institución: </t>
  </si>
  <si>
    <t>Codigo Institucional:</t>
  </si>
  <si>
    <t>Nombre de Cta.:</t>
  </si>
  <si>
    <t>Número Cta.:</t>
  </si>
  <si>
    <t>Banco:</t>
  </si>
  <si>
    <t>LIBRO</t>
  </si>
  <si>
    <t>BALANCE EN LIBRO</t>
  </si>
  <si>
    <t>MAS:</t>
  </si>
  <si>
    <t>Depositos del mes</t>
  </si>
  <si>
    <t>Notas de Crédito</t>
  </si>
  <si>
    <t>TOTAL DISPONIBLE</t>
  </si>
  <si>
    <t>MENOS:</t>
  </si>
  <si>
    <t>Cheques emitidos</t>
  </si>
  <si>
    <t>Notas de Débito</t>
  </si>
  <si>
    <t>Comisiones Bancarias</t>
  </si>
  <si>
    <t xml:space="preserve">TOTAL CONCILIADO </t>
  </si>
  <si>
    <t>BANCO</t>
  </si>
  <si>
    <t>BALANCE EN BANCO</t>
  </si>
  <si>
    <t>Depósitos en tránsito</t>
  </si>
  <si>
    <t xml:space="preserve">Cheques en tránsito </t>
  </si>
  <si>
    <t>DG-CB-02-02</t>
  </si>
  <si>
    <t>Lic.</t>
  </si>
  <si>
    <t>Gerente Financiero</t>
  </si>
  <si>
    <t>Preparado por</t>
  </si>
  <si>
    <t>Revisado por</t>
  </si>
  <si>
    <t>Autorizado por</t>
  </si>
  <si>
    <t>Aprobado por el Director General de DIGECOG</t>
  </si>
  <si>
    <t>Dirección General de Contabilidad Gubernamental</t>
  </si>
  <si>
    <t>Estado de Movimientos Bancarios</t>
  </si>
  <si>
    <t xml:space="preserve">   Periodo Desde</t>
  </si>
  <si>
    <t>Hasta</t>
  </si>
  <si>
    <t>Capítulo</t>
  </si>
  <si>
    <t>Sub-Capítulo</t>
  </si>
  <si>
    <t>DAF</t>
  </si>
  <si>
    <t xml:space="preserve">    UE</t>
  </si>
  <si>
    <t>Institución</t>
  </si>
  <si>
    <t>Responsable de Cuenta Bancaria</t>
  </si>
  <si>
    <t xml:space="preserve">Fondo </t>
  </si>
  <si>
    <t>Organismo Financiador</t>
  </si>
  <si>
    <t>Monto Moneda Original</t>
  </si>
  <si>
    <t>Tipo de Moneda</t>
  </si>
  <si>
    <t>No. Cuenta</t>
  </si>
  <si>
    <t>Denominación</t>
  </si>
  <si>
    <t>Tipo de Cuenta</t>
  </si>
  <si>
    <t>Banco</t>
  </si>
  <si>
    <t>Sucursal</t>
  </si>
  <si>
    <t>Incorporación al SIGEF</t>
  </si>
  <si>
    <t>Saldos (b)</t>
  </si>
  <si>
    <t>Saldo Final</t>
  </si>
  <si>
    <t>Si</t>
  </si>
  <si>
    <t>No</t>
  </si>
  <si>
    <t>Inicial</t>
  </si>
  <si>
    <t>Débito</t>
  </si>
  <si>
    <t>Crédito</t>
  </si>
  <si>
    <t xml:space="preserve">S/Libros </t>
  </si>
  <si>
    <t>S/Banco</t>
  </si>
  <si>
    <t>Observaciones:</t>
  </si>
  <si>
    <t>DG-INS-02-17</t>
  </si>
  <si>
    <t>Formulario de Arqueo de Cajas y Valores</t>
  </si>
  <si>
    <t>Identificación de la Caja:</t>
  </si>
  <si>
    <r>
      <t xml:space="preserve">Tipo de Caja:   </t>
    </r>
    <r>
      <rPr>
        <sz val="12"/>
        <rFont val="Times New Roman"/>
        <family val="1"/>
      </rPr>
      <t>____ Caja General  ____ Caja Chica</t>
    </r>
  </si>
  <si>
    <t>Billetes</t>
  </si>
  <si>
    <t>Cantidad</t>
  </si>
  <si>
    <t>Total</t>
  </si>
  <si>
    <t>Total en Billetes</t>
  </si>
  <si>
    <t>Monedas</t>
  </si>
  <si>
    <t>Total en Monedas</t>
  </si>
  <si>
    <t>Total en Billetes y Monedas</t>
  </si>
  <si>
    <t>RD$</t>
  </si>
  <si>
    <r>
      <t>Comprobantes Provisionales del</t>
    </r>
    <r>
      <rPr>
        <u/>
        <sz val="10"/>
        <rFont val="Arial"/>
        <family val="2"/>
      </rPr>
      <t xml:space="preserve"> ___ </t>
    </r>
    <r>
      <rPr>
        <b/>
        <sz val="10"/>
        <rFont val="Arial"/>
        <family val="2"/>
      </rPr>
      <t>al</t>
    </r>
    <r>
      <rPr>
        <u/>
        <sz val="10"/>
        <rFont val="Arial"/>
        <family val="2"/>
      </rPr>
      <t xml:space="preserve">______ </t>
    </r>
  </si>
  <si>
    <t>Total Efectivo y Comprobantes</t>
  </si>
  <si>
    <t>Monto Asignado</t>
  </si>
  <si>
    <t>Efectivo y Comprobantes</t>
  </si>
  <si>
    <t>Faltante y Sobrante</t>
  </si>
  <si>
    <r>
      <t xml:space="preserve">Observaciones: </t>
    </r>
    <r>
      <rPr>
        <sz val="12"/>
        <rFont val="Arial"/>
        <family val="2"/>
      </rPr>
      <t>Explique sobrante o faltante</t>
    </r>
  </si>
  <si>
    <t>Licda.</t>
  </si>
  <si>
    <t>Custodio</t>
  </si>
  <si>
    <t>Realizado por</t>
  </si>
  <si>
    <t>Aprobado por</t>
  </si>
  <si>
    <t>DG-INS-02-19</t>
  </si>
  <si>
    <t>Formulario Amortización de Gastos Pagados por Adelantado</t>
  </si>
  <si>
    <t>Valor RD$</t>
  </si>
  <si>
    <t>Datos de la Póliza</t>
  </si>
  <si>
    <t>Cálculo para Amortizar</t>
  </si>
  <si>
    <t>Asientos Contables 110410 Gastos Pagados por Adelantado</t>
  </si>
  <si>
    <t>Proveedor de la Póliza</t>
  </si>
  <si>
    <t xml:space="preserve">Póliza Número </t>
  </si>
  <si>
    <t xml:space="preserve"> Descripción de Póliza </t>
  </si>
  <si>
    <t xml:space="preserve"> Monto Póliza </t>
  </si>
  <si>
    <t xml:space="preserve"> Orden de Pago Pendiente </t>
  </si>
  <si>
    <t xml:space="preserve"> Orden de Pago </t>
  </si>
  <si>
    <t xml:space="preserve"> Fecha NCF </t>
  </si>
  <si>
    <t xml:space="preserve"> NCF </t>
  </si>
  <si>
    <t xml:space="preserve"> Devengado </t>
  </si>
  <si>
    <t xml:space="preserve"> Fecha de Inicio  </t>
  </si>
  <si>
    <t>Fecha Final</t>
  </si>
  <si>
    <t>Fecha de Corte</t>
  </si>
  <si>
    <t>Días de Póliza</t>
  </si>
  <si>
    <t>Monto Por Días</t>
  </si>
  <si>
    <t>Días Consumido</t>
  </si>
  <si>
    <t>Monto de Días Consumidos</t>
  </si>
  <si>
    <t xml:space="preserve"> Póliza Por Amortizar S/Periodo </t>
  </si>
  <si>
    <t>Partida Presup</t>
  </si>
  <si>
    <t>Fondo</t>
  </si>
  <si>
    <t>Cta. Contable</t>
  </si>
  <si>
    <t xml:space="preserve"> Descripción Contable </t>
  </si>
  <si>
    <t>Observación</t>
  </si>
  <si>
    <t>BANCO DE RESERVAS</t>
  </si>
  <si>
    <t>2-2-501-0116294</t>
  </si>
  <si>
    <t>Veh. De Motor Flotilla -Renovación</t>
  </si>
  <si>
    <t>B1500008044</t>
  </si>
  <si>
    <t>2.2.6.1.01</t>
  </si>
  <si>
    <t>0100</t>
  </si>
  <si>
    <t>510102000100070001</t>
  </si>
  <si>
    <t>Seguro de Bienes Inmuebles e Infraestructura</t>
  </si>
  <si>
    <t>b1500009443</t>
  </si>
  <si>
    <t>2.2.6.2.01</t>
  </si>
  <si>
    <t>0684</t>
  </si>
  <si>
    <t>DG-INS-02-46</t>
  </si>
  <si>
    <t xml:space="preserve">Formulario de Propuestas de Asientos de Ajustes y/o Reclasificaciones </t>
  </si>
  <si>
    <t xml:space="preserve">Sub-Capítulo </t>
  </si>
  <si>
    <t>0215</t>
  </si>
  <si>
    <t>MINISTERIO DE LA MUJER</t>
  </si>
  <si>
    <t xml:space="preserve">DAF </t>
  </si>
  <si>
    <t>01</t>
  </si>
  <si>
    <t>UE</t>
  </si>
  <si>
    <t>001</t>
  </si>
  <si>
    <t>Unidad Contable</t>
  </si>
  <si>
    <t>0001</t>
  </si>
  <si>
    <t>IT</t>
  </si>
  <si>
    <r>
      <rPr>
        <b/>
        <sz val="10"/>
        <color rgb="FFFF0000"/>
        <rFont val="Times New Roman"/>
        <family val="1"/>
      </rPr>
      <t xml:space="preserve">Fuente </t>
    </r>
    <r>
      <rPr>
        <b/>
        <sz val="10"/>
        <rFont val="Times New Roman"/>
        <family val="1"/>
      </rPr>
      <t>Esp.</t>
    </r>
  </si>
  <si>
    <t>Nombre de la Cuenta</t>
  </si>
  <si>
    <t>1.1.0.4.10</t>
  </si>
  <si>
    <t>Gastos pagados por adelantado</t>
  </si>
  <si>
    <t>Registrodel gasto  de  poliza comsumido  de Seguros por amortizar  Reservas  No. 2-2-5010116294 ;  corresponde al semestre  2020</t>
  </si>
  <si>
    <t>Monto Total</t>
  </si>
  <si>
    <t>BANRESERVAS</t>
  </si>
  <si>
    <t>960-033772-8</t>
  </si>
  <si>
    <t>Lic. Ivelisse Vargas S.</t>
  </si>
  <si>
    <t>Lic. Raisa  Robles N.</t>
  </si>
  <si>
    <t>Lic.Leonor  E. Valera</t>
  </si>
  <si>
    <t>MMUJEJER-AECI</t>
  </si>
  <si>
    <r>
      <t>Conciliación Bancaria al</t>
    </r>
    <r>
      <rPr>
        <b/>
        <u/>
        <sz val="11"/>
        <rFont val="Times New Roman"/>
        <family val="1"/>
      </rPr>
      <t xml:space="preserve"> _30___</t>
    </r>
    <r>
      <rPr>
        <b/>
        <sz val="11"/>
        <rFont val="Times New Roman"/>
        <family val="1"/>
      </rPr>
      <t xml:space="preserve">_ de </t>
    </r>
    <r>
      <rPr>
        <b/>
        <u/>
        <sz val="11"/>
        <rFont val="Times New Roman"/>
        <family val="1"/>
      </rPr>
      <t>JUNIO____</t>
    </r>
    <r>
      <rPr>
        <b/>
        <sz val="11"/>
        <rFont val="Times New Roman"/>
        <family val="1"/>
      </rPr>
      <t>_ del año 2020</t>
    </r>
  </si>
  <si>
    <t xml:space="preserve">OPERATIVA </t>
  </si>
  <si>
    <t>240-015284-0</t>
  </si>
  <si>
    <t>010-249287-5</t>
  </si>
  <si>
    <t>FONDO REPONIBLE</t>
  </si>
  <si>
    <t>KOREA-MUJER Y SALUD</t>
  </si>
  <si>
    <t>0240-012102-2</t>
  </si>
  <si>
    <t>IVELISSE VARGAS S.</t>
  </si>
  <si>
    <t>CORRIENTE</t>
  </si>
  <si>
    <t>MMUJER-AECI</t>
  </si>
  <si>
    <t>KOREA , MUJER Y SALUD</t>
  </si>
  <si>
    <t>0240-015284-0</t>
  </si>
  <si>
    <t>CATOLICA</t>
  </si>
  <si>
    <t>CHURCHILL</t>
  </si>
  <si>
    <t>X</t>
  </si>
  <si>
    <t>Formulario Pago Anticipados a Licencias de Software</t>
  </si>
  <si>
    <t xml:space="preserve">   Institución  _______________________________________</t>
  </si>
  <si>
    <t xml:space="preserve">                    Sub-Capítulo </t>
  </si>
  <si>
    <t>Fecha</t>
  </si>
  <si>
    <t xml:space="preserve">      DAF </t>
  </si>
  <si>
    <t>______________________________________________________</t>
  </si>
  <si>
    <t xml:space="preserve">  Capítulo </t>
  </si>
  <si>
    <t>Datos de la Licencia o Software</t>
  </si>
  <si>
    <t>Licencia No.</t>
  </si>
  <si>
    <t>Tipo de Licencia</t>
  </si>
  <si>
    <t>Nombre del Proveedor</t>
  </si>
  <si>
    <t xml:space="preserve">No. Libramiento, Cheque o Transferencia </t>
  </si>
  <si>
    <t>Monto Anticipado</t>
  </si>
  <si>
    <t>Monto Consumido</t>
  </si>
  <si>
    <t>Monto Actual</t>
  </si>
  <si>
    <t xml:space="preserve">Licencias Por Amortizar S/Período </t>
  </si>
  <si>
    <t>Fuente Específica</t>
  </si>
  <si>
    <t>CREACION DE GRAFICOS</t>
  </si>
  <si>
    <t>CORDEROSKI, EIRL</t>
  </si>
  <si>
    <t>LIB. 958</t>
  </si>
  <si>
    <t>2.6.8.8.01</t>
  </si>
  <si>
    <t>10-0100-100</t>
  </si>
  <si>
    <t>12080100050001</t>
  </si>
  <si>
    <t>LICENCIAS INFORMÁTICAS</t>
  </si>
  <si>
    <t>INTEGRACION DE WIDGET PERSONALIZADOS</t>
  </si>
  <si>
    <t>LIB. 1504</t>
  </si>
  <si>
    <t>2.6.8.3.01</t>
  </si>
  <si>
    <t>PLATAFORMAS DE VIDEOS CONFERENCIAS DE LLAMADAS Y REUNIONES VIRTUALES</t>
  </si>
  <si>
    <t>PLATAFORMA CLOUD HOSTING MULTIPLES SITIOS WEB</t>
  </si>
  <si>
    <t>PARA SERVICIOS DEDICADOS-WINDOW SERVE</t>
  </si>
  <si>
    <t xml:space="preserve">PARA RENOVACION CERTIFICADO DIGITAL </t>
  </si>
  <si>
    <t>DG-INS-02-48 a.</t>
  </si>
  <si>
    <t>DG-INS-02-48</t>
  </si>
  <si>
    <t>Puesto que ocupa</t>
  </si>
  <si>
    <t>LIC. IVELISSE VARGAS S.</t>
  </si>
  <si>
    <t>CONTADORA</t>
  </si>
  <si>
    <t>Licencias Informaticas</t>
  </si>
  <si>
    <t>Registro amortizar   de  Licencia de Software  comsumido    corresponde al semestre  2020</t>
  </si>
  <si>
    <t>Nombre Institución  : MINISTERIO DE LA MUJER</t>
  </si>
  <si>
    <t>Capítulo:  '0215</t>
  </si>
  <si>
    <r>
      <t>Sub-Cap.</t>
    </r>
    <r>
      <rPr>
        <b/>
        <u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01</t>
    </r>
  </si>
  <si>
    <r>
      <t>DAF:</t>
    </r>
    <r>
      <rPr>
        <b/>
        <u/>
        <sz val="12"/>
        <rFont val="Arial"/>
        <family val="2"/>
      </rPr>
      <t>_001_</t>
    </r>
  </si>
  <si>
    <t>UE:0001</t>
  </si>
  <si>
    <r>
      <t>Comprobantes definitivos del Número del</t>
    </r>
    <r>
      <rPr>
        <u/>
        <sz val="10"/>
        <rFont val="Arial"/>
        <family val="2"/>
      </rPr>
      <t xml:space="preserve"> 1119__ </t>
    </r>
    <r>
      <rPr>
        <b/>
        <sz val="10"/>
        <rFont val="Arial"/>
        <family val="2"/>
      </rPr>
      <t>al</t>
    </r>
    <r>
      <rPr>
        <u/>
        <sz val="10"/>
        <rFont val="Arial"/>
        <family val="2"/>
      </rPr>
      <t>__1133__</t>
    </r>
  </si>
  <si>
    <r>
      <t>Cheque de Reposición No.    ___3234__</t>
    </r>
    <r>
      <rPr>
        <b/>
        <sz val="10"/>
        <rFont val="Arial"/>
        <family val="2"/>
      </rPr>
      <t>_</t>
    </r>
  </si>
  <si>
    <t>YELLI MARTINEZ</t>
  </si>
  <si>
    <t>Lic. LEONOR E.VALERA</t>
  </si>
  <si>
    <r>
      <t xml:space="preserve">Siendo las__9 A.M_____ procedimos a contar el efectivo y revisión de los comprobantes en caja en fecha _30/06/2020_____en presencia de custodio de la misma </t>
    </r>
    <r>
      <rPr>
        <u/>
        <sz val="11"/>
        <rFont val="Times New Roman"/>
        <family val="1"/>
      </rPr>
      <t>_____YELLI MARTINEZ_</t>
    </r>
    <r>
      <rPr>
        <sz val="11"/>
        <rFont val="Times New Roman"/>
        <family val="1"/>
      </rPr>
      <t>______________________. Terminado el proceso hemos devuelto intacto los valores y documentos recibidos.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</si>
</sst>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d\-dd\-mmm\-yyyy"/>
    <numFmt numFmtId="165" formatCode="dd\-mmmm\-yyyy"/>
    <numFmt numFmtId="166" formatCode="d\-mmm\-yyyy"/>
    <numFmt numFmtId="167" formatCode="_-* #,##0.00_-;\-* #,##0.00_-;_-* &quot;-&quot;??_-;_-@_-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7.5"/>
      <name val="Times New Roman"/>
      <family val="1"/>
    </font>
    <font>
      <b/>
      <sz val="7.5"/>
      <name val="Times New Roman"/>
      <family val="1"/>
    </font>
    <font>
      <b/>
      <sz val="7"/>
      <name val="Times New Roman"/>
      <family val="1"/>
    </font>
    <font>
      <b/>
      <u/>
      <sz val="8"/>
      <color theme="1"/>
      <name val="Calibri"/>
      <family val="2"/>
      <scheme val="minor"/>
    </font>
    <font>
      <sz val="8"/>
      <name val="Times New Roman"/>
      <family val="1"/>
    </font>
    <font>
      <b/>
      <u/>
      <sz val="7"/>
      <color theme="1"/>
      <name val="Calibri"/>
      <family val="2"/>
      <scheme val="minor"/>
    </font>
    <font>
      <b/>
      <sz val="13"/>
      <name val="Arial"/>
      <family val="2"/>
    </font>
    <font>
      <b/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Arial"/>
      <family val="2"/>
    </font>
    <font>
      <u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u/>
      <sz val="10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9"/>
      <name val="Calibri"/>
      <family val="2"/>
      <scheme val="minor"/>
    </font>
    <font>
      <b/>
      <sz val="9"/>
      <name val="Times New Roman"/>
      <family val="1"/>
    </font>
    <font>
      <b/>
      <sz val="9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u/>
      <sz val="11"/>
      <name val="Times New Roman"/>
      <family val="1"/>
    </font>
    <font>
      <u/>
      <sz val="12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u/>
      <sz val="9"/>
      <name val="Calibri"/>
      <family val="2"/>
      <scheme val="minor"/>
    </font>
    <font>
      <sz val="9"/>
      <color indexed="8"/>
      <name val="Arial"/>
      <family val="2"/>
    </font>
    <font>
      <u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</cellStyleXfs>
  <cellXfs count="555">
    <xf numFmtId="0" fontId="0" fillId="0" borderId="0" xfId="0"/>
    <xf numFmtId="0" fontId="4" fillId="0" borderId="1" xfId="2" applyFont="1" applyBorder="1"/>
    <xf numFmtId="0" fontId="4" fillId="0" borderId="2" xfId="2" applyFont="1" applyBorder="1"/>
    <xf numFmtId="4" fontId="4" fillId="0" borderId="2" xfId="3" applyNumberFormat="1" applyFont="1" applyBorder="1"/>
    <xf numFmtId="0" fontId="4" fillId="0" borderId="3" xfId="2" applyFont="1" applyBorder="1"/>
    <xf numFmtId="0" fontId="4" fillId="2" borderId="4" xfId="2" applyFont="1" applyFill="1" applyBorder="1"/>
    <xf numFmtId="0" fontId="4" fillId="2" borderId="0" xfId="2" applyFont="1" applyFill="1"/>
    <xf numFmtId="4" fontId="4" fillId="0" borderId="0" xfId="3" applyNumberFormat="1" applyFont="1"/>
    <xf numFmtId="0" fontId="4" fillId="0" borderId="5" xfId="2" applyFont="1" applyBorder="1"/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/>
    </xf>
    <xf numFmtId="0" fontId="7" fillId="2" borderId="0" xfId="2" applyFont="1" applyFill="1" applyAlignment="1">
      <alignment horizontal="center"/>
    </xf>
    <xf numFmtId="4" fontId="7" fillId="2" borderId="0" xfId="2" applyNumberFormat="1" applyFont="1" applyFill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4" fillId="0" borderId="4" xfId="2" applyFont="1" applyBorder="1"/>
    <xf numFmtId="0" fontId="5" fillId="0" borderId="0" xfId="2" applyFont="1"/>
    <xf numFmtId="0" fontId="5" fillId="0" borderId="6" xfId="2" applyFont="1" applyBorder="1"/>
    <xf numFmtId="0" fontId="5" fillId="0" borderId="6" xfId="2" applyFont="1" applyBorder="1" applyAlignment="1" applyProtection="1">
      <alignment horizontal="left" vertical="center"/>
      <protection locked="0"/>
    </xf>
    <xf numFmtId="0" fontId="4" fillId="0" borderId="6" xfId="2" applyFont="1" applyBorder="1"/>
    <xf numFmtId="4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left"/>
    </xf>
    <xf numFmtId="0" fontId="5" fillId="0" borderId="7" xfId="2" applyFont="1" applyBorder="1" applyAlignment="1" applyProtection="1">
      <alignment horizontal="left" vertical="center"/>
      <protection locked="0"/>
    </xf>
    <xf numFmtId="0" fontId="4" fillId="0" borderId="7" xfId="2" applyFont="1" applyBorder="1"/>
    <xf numFmtId="0" fontId="6" fillId="0" borderId="0" xfId="2" applyFont="1" applyAlignment="1">
      <alignment horizontal="left"/>
    </xf>
    <xf numFmtId="0" fontId="8" fillId="0" borderId="6" xfId="2" applyFont="1" applyBorder="1" applyAlignment="1" applyProtection="1">
      <alignment horizontal="left"/>
      <protection locked="0"/>
    </xf>
    <xf numFmtId="0" fontId="6" fillId="0" borderId="0" xfId="2" applyFont="1" applyAlignment="1">
      <alignment horizontal="right"/>
    </xf>
    <xf numFmtId="0" fontId="8" fillId="0" borderId="8" xfId="2" applyFont="1" applyBorder="1" applyAlignment="1" applyProtection="1">
      <alignment horizontal="left"/>
      <protection locked="0"/>
    </xf>
    <xf numFmtId="0" fontId="6" fillId="0" borderId="0" xfId="2" applyFont="1" applyAlignment="1">
      <alignment horizontal="left"/>
    </xf>
    <xf numFmtId="0" fontId="4" fillId="0" borderId="6" xfId="2" applyFont="1" applyBorder="1" applyProtection="1">
      <protection locked="0"/>
    </xf>
    <xf numFmtId="0" fontId="6" fillId="0" borderId="6" xfId="2" applyFont="1" applyBorder="1" applyProtection="1">
      <protection locked="0"/>
    </xf>
    <xf numFmtId="0" fontId="8" fillId="0" borderId="6" xfId="2" applyFont="1" applyBorder="1" applyAlignment="1" applyProtection="1">
      <alignment horizontal="left"/>
      <protection locked="0"/>
    </xf>
    <xf numFmtId="0" fontId="6" fillId="2" borderId="0" xfId="2" applyFont="1" applyFill="1" applyAlignment="1">
      <alignment horizontal="left"/>
    </xf>
    <xf numFmtId="0" fontId="8" fillId="2" borderId="0" xfId="2" applyFont="1" applyFill="1" applyAlignment="1" applyProtection="1">
      <alignment horizontal="left"/>
      <protection locked="0"/>
    </xf>
    <xf numFmtId="4" fontId="8" fillId="2" borderId="2" xfId="2" applyNumberFormat="1" applyFont="1" applyFill="1" applyBorder="1" applyAlignment="1" applyProtection="1">
      <alignment horizontal="left"/>
      <protection locked="0"/>
    </xf>
    <xf numFmtId="0" fontId="4" fillId="0" borderId="0" xfId="2" applyFo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left"/>
    </xf>
    <xf numFmtId="0" fontId="4" fillId="0" borderId="9" xfId="2" applyFont="1" applyBorder="1"/>
    <xf numFmtId="0" fontId="4" fillId="0" borderId="10" xfId="2" applyFont="1" applyBorder="1"/>
    <xf numFmtId="4" fontId="4" fillId="0" borderId="10" xfId="3" applyNumberFormat="1" applyFont="1" applyBorder="1"/>
    <xf numFmtId="0" fontId="4" fillId="0" borderId="11" xfId="2" applyFont="1" applyBorder="1"/>
    <xf numFmtId="4" fontId="5" fillId="3" borderId="0" xfId="3" applyNumberFormat="1" applyFont="1" applyFill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3" applyNumberFormat="1" applyFont="1" applyProtection="1">
      <protection locked="0"/>
    </xf>
    <xf numFmtId="0" fontId="9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4" fontId="5" fillId="0" borderId="2" xfId="3" applyNumberFormat="1" applyFont="1" applyBorder="1"/>
    <xf numFmtId="4" fontId="5" fillId="3" borderId="12" xfId="3" applyNumberFormat="1" applyFont="1" applyFill="1" applyBorder="1"/>
    <xf numFmtId="0" fontId="4" fillId="0" borderId="13" xfId="2" applyFont="1" applyBorder="1" applyAlignment="1">
      <alignment horizontal="center"/>
    </xf>
    <xf numFmtId="4" fontId="4" fillId="0" borderId="13" xfId="2" applyNumberFormat="1" applyFont="1" applyBorder="1" applyAlignment="1" applyProtection="1">
      <alignment horizontal="center"/>
      <protection locked="0"/>
    </xf>
    <xf numFmtId="4" fontId="4" fillId="0" borderId="0" xfId="2" applyNumberFormat="1" applyFont="1" applyProtection="1">
      <protection locked="0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4" xfId="2" applyFont="1" applyBorder="1"/>
    <xf numFmtId="0" fontId="5" fillId="0" borderId="15" xfId="2" applyFont="1" applyBorder="1"/>
    <xf numFmtId="0" fontId="4" fillId="0" borderId="15" xfId="2" applyFont="1" applyBorder="1"/>
    <xf numFmtId="4" fontId="5" fillId="0" borderId="15" xfId="3" applyNumberFormat="1" applyFont="1" applyBorder="1"/>
    <xf numFmtId="0" fontId="4" fillId="0" borderId="16" xfId="2" applyFont="1" applyBorder="1"/>
    <xf numFmtId="0" fontId="5" fillId="0" borderId="10" xfId="2" applyFont="1" applyBorder="1"/>
    <xf numFmtId="43" fontId="10" fillId="0" borderId="0" xfId="3" applyFont="1" applyAlignment="1">
      <alignment horizontal="right"/>
    </xf>
    <xf numFmtId="43" fontId="10" fillId="0" borderId="5" xfId="3" applyFont="1" applyBorder="1" applyAlignment="1">
      <alignment horizontal="right"/>
    </xf>
    <xf numFmtId="4" fontId="5" fillId="0" borderId="0" xfId="3" applyNumberFormat="1" applyFont="1"/>
    <xf numFmtId="0" fontId="4" fillId="0" borderId="4" xfId="2" applyFont="1" applyBorder="1" applyProtection="1">
      <protection locked="0"/>
    </xf>
    <xf numFmtId="0" fontId="4" fillId="0" borderId="0" xfId="2" applyFont="1" applyProtection="1">
      <protection locked="0"/>
    </xf>
    <xf numFmtId="4" fontId="4" fillId="0" borderId="2" xfId="3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17" xfId="2" applyFont="1" applyBorder="1"/>
    <xf numFmtId="0" fontId="10" fillId="0" borderId="6" xfId="2" applyFont="1" applyBorder="1"/>
    <xf numFmtId="0" fontId="10" fillId="0" borderId="6" xfId="2" applyFont="1" applyBorder="1" applyAlignment="1">
      <alignment horizontal="center"/>
    </xf>
    <xf numFmtId="4" fontId="10" fillId="0" borderId="6" xfId="2" applyNumberFormat="1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0" fontId="11" fillId="0" borderId="0" xfId="2" applyFont="1"/>
    <xf numFmtId="0" fontId="12" fillId="0" borderId="0" xfId="2" applyFont="1" applyAlignment="1">
      <alignment horizontal="center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10" fillId="0" borderId="0" xfId="2" applyFont="1" applyProtection="1">
      <protection locked="0"/>
    </xf>
    <xf numFmtId="0" fontId="8" fillId="0" borderId="0" xfId="2" applyFont="1"/>
    <xf numFmtId="0" fontId="4" fillId="0" borderId="0" xfId="4" applyFont="1"/>
    <xf numFmtId="0" fontId="4" fillId="0" borderId="18" xfId="4" applyFont="1" applyBorder="1"/>
    <xf numFmtId="0" fontId="8" fillId="0" borderId="19" xfId="2" applyFont="1" applyBorder="1"/>
    <xf numFmtId="0" fontId="8" fillId="0" borderId="7" xfId="2" applyFont="1" applyBorder="1" applyAlignment="1">
      <alignment horizontal="left" wrapText="1"/>
    </xf>
    <xf numFmtId="0" fontId="8" fillId="0" borderId="20" xfId="2" applyFont="1" applyBorder="1" applyAlignment="1">
      <alignment horizontal="left" wrapText="1"/>
    </xf>
    <xf numFmtId="0" fontId="8" fillId="0" borderId="0" xfId="2" applyFont="1" applyAlignment="1">
      <alignment horizontal="left"/>
    </xf>
    <xf numFmtId="0" fontId="11" fillId="0" borderId="6" xfId="2" applyFont="1" applyBorder="1" applyAlignment="1" applyProtection="1">
      <alignment horizontal="left"/>
      <protection locked="0"/>
    </xf>
    <xf numFmtId="0" fontId="11" fillId="0" borderId="0" xfId="2" applyFont="1" applyProtection="1">
      <protection locked="0"/>
    </xf>
    <xf numFmtId="0" fontId="11" fillId="0" borderId="0" xfId="2" applyFont="1" applyAlignment="1">
      <alignment horizontal="right"/>
    </xf>
    <xf numFmtId="0" fontId="11" fillId="0" borderId="18" xfId="2" applyFont="1" applyBorder="1" applyProtection="1">
      <protection locked="0"/>
    </xf>
    <xf numFmtId="0" fontId="11" fillId="0" borderId="0" xfId="2" applyFont="1" applyAlignment="1">
      <alignment horizontal="left"/>
    </xf>
    <xf numFmtId="0" fontId="11" fillId="0" borderId="6" xfId="2" applyFont="1" applyBorder="1" applyAlignment="1">
      <alignment horizontal="center"/>
    </xf>
    <xf numFmtId="0" fontId="11" fillId="0" borderId="0" xfId="2" applyFont="1" applyAlignment="1">
      <alignment horizontal="center"/>
    </xf>
    <xf numFmtId="43" fontId="11" fillId="0" borderId="19" xfId="3" applyFont="1" applyBorder="1" applyAlignment="1" applyProtection="1">
      <alignment horizontal="center"/>
      <protection locked="0"/>
    </xf>
    <xf numFmtId="43" fontId="11" fillId="0" borderId="7" xfId="3" applyFont="1" applyBorder="1" applyAlignment="1" applyProtection="1">
      <alignment horizontal="center"/>
      <protection locked="0"/>
    </xf>
    <xf numFmtId="43" fontId="11" fillId="0" borderId="20" xfId="3" applyFont="1" applyBorder="1" applyAlignment="1" applyProtection="1">
      <alignment horizontal="center"/>
      <protection locked="0"/>
    </xf>
    <xf numFmtId="0" fontId="11" fillId="0" borderId="0" xfId="2" applyFont="1" applyAlignment="1" applyProtection="1">
      <alignment horizontal="right"/>
      <protection locked="0"/>
    </xf>
    <xf numFmtId="0" fontId="11" fillId="0" borderId="19" xfId="2" applyFont="1" applyBorder="1" applyAlignment="1">
      <alignment horizontal="right"/>
    </xf>
    <xf numFmtId="0" fontId="11" fillId="0" borderId="20" xfId="2" applyFont="1" applyBorder="1" applyAlignment="1">
      <alignment horizontal="right"/>
    </xf>
    <xf numFmtId="0" fontId="10" fillId="0" borderId="21" xfId="2" applyFont="1" applyBorder="1" applyAlignment="1">
      <alignment horizontal="right"/>
    </xf>
    <xf numFmtId="0" fontId="8" fillId="4" borderId="22" xfId="2" applyFont="1" applyFill="1" applyBorder="1" applyAlignment="1">
      <alignment horizontal="center" vertical="center"/>
    </xf>
    <xf numFmtId="0" fontId="8" fillId="4" borderId="23" xfId="2" applyFont="1" applyFill="1" applyBorder="1" applyAlignment="1">
      <alignment horizontal="center" vertical="center"/>
    </xf>
    <xf numFmtId="0" fontId="8" fillId="4" borderId="24" xfId="2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justify"/>
    </xf>
    <xf numFmtId="0" fontId="10" fillId="4" borderId="26" xfId="0" applyFont="1" applyFill="1" applyBorder="1" applyAlignment="1">
      <alignment horizontal="center" vertical="justify"/>
    </xf>
    <xf numFmtId="0" fontId="8" fillId="4" borderId="25" xfId="2" applyFont="1" applyFill="1" applyBorder="1" applyAlignment="1">
      <alignment horizontal="center"/>
    </xf>
    <xf numFmtId="0" fontId="8" fillId="4" borderId="26" xfId="2" applyFont="1" applyFill="1" applyBorder="1" applyAlignment="1">
      <alignment horizontal="center"/>
    </xf>
    <xf numFmtId="0" fontId="8" fillId="4" borderId="27" xfId="2" applyFont="1" applyFill="1" applyBorder="1" applyAlignment="1">
      <alignment horizontal="center"/>
    </xf>
    <xf numFmtId="0" fontId="8" fillId="4" borderId="28" xfId="2" applyFont="1" applyFill="1" applyBorder="1" applyAlignment="1">
      <alignment horizontal="center"/>
    </xf>
    <xf numFmtId="0" fontId="8" fillId="4" borderId="29" xfId="2" applyFont="1" applyFill="1" applyBorder="1" applyAlignment="1">
      <alignment horizontal="center" vertical="center"/>
    </xf>
    <xf numFmtId="0" fontId="8" fillId="4" borderId="21" xfId="2" applyFont="1" applyFill="1" applyBorder="1" applyAlignment="1">
      <alignment horizontal="center" vertical="center"/>
    </xf>
    <xf numFmtId="0" fontId="8" fillId="4" borderId="30" xfId="2" applyFont="1" applyFill="1" applyBorder="1" applyAlignment="1">
      <alignment horizontal="center" vertical="center"/>
    </xf>
    <xf numFmtId="0" fontId="8" fillId="4" borderId="21" xfId="2" applyFont="1" applyFill="1" applyBorder="1" applyAlignment="1">
      <alignment horizontal="center" vertical="center"/>
    </xf>
    <xf numFmtId="0" fontId="10" fillId="4" borderId="31" xfId="2" applyFont="1" applyFill="1" applyBorder="1" applyAlignment="1">
      <alignment horizontal="center"/>
    </xf>
    <xf numFmtId="0" fontId="10" fillId="4" borderId="32" xfId="2" applyFont="1" applyFill="1" applyBorder="1" applyAlignment="1">
      <alignment horizontal="center"/>
    </xf>
    <xf numFmtId="0" fontId="13" fillId="0" borderId="33" xfId="2" applyFont="1" applyBorder="1" applyAlignment="1" applyProtection="1">
      <alignment horizontal="center"/>
      <protection locked="0"/>
    </xf>
    <xf numFmtId="0" fontId="13" fillId="0" borderId="33" xfId="2" applyFont="1" applyBorder="1" applyAlignment="1" applyProtection="1">
      <alignment horizontal="center"/>
      <protection locked="0"/>
    </xf>
    <xf numFmtId="43" fontId="13" fillId="0" borderId="33" xfId="3" applyFont="1" applyBorder="1" applyProtection="1">
      <protection locked="0"/>
    </xf>
    <xf numFmtId="0" fontId="13" fillId="0" borderId="34" xfId="2" applyFont="1" applyBorder="1" applyAlignment="1" applyProtection="1">
      <alignment horizontal="center"/>
      <protection locked="0"/>
    </xf>
    <xf numFmtId="0" fontId="13" fillId="0" borderId="35" xfId="2" applyFont="1" applyBorder="1" applyAlignment="1" applyProtection="1">
      <alignment horizontal="center"/>
      <protection locked="0"/>
    </xf>
    <xf numFmtId="0" fontId="14" fillId="0" borderId="35" xfId="2" applyFont="1" applyBorder="1" applyAlignment="1" applyProtection="1">
      <alignment horizontal="center"/>
      <protection locked="0"/>
    </xf>
    <xf numFmtId="0" fontId="13" fillId="0" borderId="35" xfId="2" applyFont="1" applyBorder="1" applyAlignment="1" applyProtection="1">
      <alignment horizontal="center"/>
      <protection locked="0"/>
    </xf>
    <xf numFmtId="43" fontId="13" fillId="0" borderId="35" xfId="3" applyFont="1" applyBorder="1" applyProtection="1">
      <protection locked="0"/>
    </xf>
    <xf numFmtId="43" fontId="13" fillId="0" borderId="36" xfId="3" applyFont="1" applyBorder="1" applyProtection="1">
      <protection locked="0"/>
    </xf>
    <xf numFmtId="0" fontId="13" fillId="0" borderId="37" xfId="2" applyFont="1" applyBorder="1" applyAlignment="1" applyProtection="1">
      <alignment horizontal="center"/>
      <protection locked="0"/>
    </xf>
    <xf numFmtId="0" fontId="13" fillId="0" borderId="38" xfId="2" applyFont="1" applyBorder="1" applyAlignment="1" applyProtection="1">
      <alignment horizontal="center"/>
      <protection locked="0"/>
    </xf>
    <xf numFmtId="0" fontId="14" fillId="0" borderId="38" xfId="2" applyFont="1" applyBorder="1" applyAlignment="1" applyProtection="1">
      <alignment horizontal="center"/>
      <protection locked="0"/>
    </xf>
    <xf numFmtId="0" fontId="13" fillId="0" borderId="38" xfId="2" applyFont="1" applyBorder="1" applyAlignment="1" applyProtection="1">
      <alignment horizontal="center"/>
      <protection locked="0"/>
    </xf>
    <xf numFmtId="43" fontId="13" fillId="0" borderId="38" xfId="3" applyFont="1" applyBorder="1" applyProtection="1">
      <protection locked="0"/>
    </xf>
    <xf numFmtId="43" fontId="13" fillId="0" borderId="39" xfId="3" applyFont="1" applyBorder="1" applyProtection="1">
      <protection locked="0"/>
    </xf>
    <xf numFmtId="0" fontId="10" fillId="0" borderId="40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4" fillId="0" borderId="6" xfId="2" applyFont="1" applyBorder="1" applyAlignment="1">
      <alignment horizontal="left"/>
    </xf>
    <xf numFmtId="0" fontId="14" fillId="0" borderId="41" xfId="2" applyFont="1" applyBorder="1" applyAlignment="1">
      <alignment horizontal="left"/>
    </xf>
    <xf numFmtId="0" fontId="14" fillId="0" borderId="42" xfId="2" applyFont="1" applyBorder="1" applyAlignment="1" applyProtection="1">
      <alignment horizontal="left"/>
      <protection locked="0"/>
    </xf>
    <xf numFmtId="0" fontId="14" fillId="0" borderId="7" xfId="2" applyFont="1" applyBorder="1" applyAlignment="1" applyProtection="1">
      <alignment horizontal="left"/>
      <protection locked="0"/>
    </xf>
    <xf numFmtId="0" fontId="14" fillId="0" borderId="43" xfId="2" applyFont="1" applyBorder="1" applyAlignment="1" applyProtection="1">
      <alignment horizontal="left"/>
      <protection locked="0"/>
    </xf>
    <xf numFmtId="0" fontId="13" fillId="0" borderId="44" xfId="2" applyFont="1" applyBorder="1" applyAlignment="1" applyProtection="1">
      <alignment horizontal="left"/>
      <protection locked="0"/>
    </xf>
    <xf numFmtId="0" fontId="13" fillId="0" borderId="45" xfId="2" applyFont="1" applyBorder="1" applyAlignment="1" applyProtection="1">
      <alignment horizontal="left"/>
      <protection locked="0"/>
    </xf>
    <xf numFmtId="0" fontId="13" fillId="0" borderId="46" xfId="2" applyFont="1" applyBorder="1" applyAlignment="1" applyProtection="1">
      <alignment horizontal="left"/>
      <protection locked="0"/>
    </xf>
    <xf numFmtId="0" fontId="15" fillId="0" borderId="0" xfId="2" applyFont="1" applyAlignment="1">
      <alignment horizontal="center"/>
    </xf>
    <xf numFmtId="0" fontId="2" fillId="0" borderId="0" xfId="0" applyFont="1"/>
    <xf numFmtId="0" fontId="10" fillId="0" borderId="0" xfId="2" applyFont="1"/>
    <xf numFmtId="164" fontId="16" fillId="0" borderId="0" xfId="0" applyNumberFormat="1" applyFont="1" applyAlignment="1">
      <alignment horizontal="center"/>
    </xf>
    <xf numFmtId="0" fontId="17" fillId="0" borderId="0" xfId="2" applyFont="1"/>
    <xf numFmtId="164" fontId="18" fillId="0" borderId="0" xfId="0" applyNumberFormat="1" applyFont="1" applyAlignment="1">
      <alignment horizontal="center"/>
    </xf>
    <xf numFmtId="0" fontId="3" fillId="5" borderId="22" xfId="5" applyFill="1" applyBorder="1" applyAlignment="1">
      <alignment horizontal="center"/>
    </xf>
    <xf numFmtId="0" fontId="3" fillId="5" borderId="23" xfId="5" applyFill="1" applyBorder="1" applyAlignment="1">
      <alignment horizontal="center"/>
    </xf>
    <xf numFmtId="0" fontId="3" fillId="5" borderId="23" xfId="5" applyFill="1" applyBorder="1"/>
    <xf numFmtId="0" fontId="3" fillId="5" borderId="47" xfId="5" applyFill="1" applyBorder="1"/>
    <xf numFmtId="0" fontId="3" fillId="5" borderId="48" xfId="5" applyFill="1" applyBorder="1"/>
    <xf numFmtId="0" fontId="3" fillId="5" borderId="0" xfId="5" applyFill="1"/>
    <xf numFmtId="0" fontId="3" fillId="5" borderId="49" xfId="5" applyFill="1" applyBorder="1"/>
    <xf numFmtId="0" fontId="19" fillId="5" borderId="48" xfId="5" applyFont="1" applyFill="1" applyBorder="1" applyAlignment="1">
      <alignment horizontal="center"/>
    </xf>
    <xf numFmtId="0" fontId="19" fillId="5" borderId="0" xfId="5" applyFont="1" applyFill="1" applyAlignment="1">
      <alignment horizontal="center"/>
    </xf>
    <xf numFmtId="0" fontId="20" fillId="5" borderId="48" xfId="5" applyFont="1" applyFill="1" applyBorder="1" applyAlignment="1">
      <alignment horizontal="center"/>
    </xf>
    <xf numFmtId="0" fontId="20" fillId="5" borderId="0" xfId="5" applyFont="1" applyFill="1" applyAlignment="1">
      <alignment horizontal="center"/>
    </xf>
    <xf numFmtId="165" fontId="21" fillId="5" borderId="48" xfId="0" applyNumberFormat="1" applyFont="1" applyFill="1" applyBorder="1" applyAlignment="1">
      <alignment horizontal="center"/>
    </xf>
    <xf numFmtId="165" fontId="21" fillId="5" borderId="0" xfId="0" applyNumberFormat="1" applyFont="1" applyFill="1" applyAlignment="1">
      <alignment horizontal="center"/>
    </xf>
    <xf numFmtId="165" fontId="21" fillId="5" borderId="49" xfId="0" applyNumberFormat="1" applyFont="1" applyFill="1" applyBorder="1" applyAlignment="1">
      <alignment horizontal="center"/>
    </xf>
    <xf numFmtId="0" fontId="3" fillId="5" borderId="48" xfId="5" applyFill="1" applyBorder="1"/>
    <xf numFmtId="0" fontId="3" fillId="5" borderId="0" xfId="5" applyFill="1"/>
    <xf numFmtId="4" fontId="3" fillId="5" borderId="49" xfId="5" applyNumberFormat="1" applyFill="1" applyBorder="1"/>
    <xf numFmtId="49" fontId="22" fillId="5" borderId="48" xfId="5" applyNumberFormat="1" applyFont="1" applyFill="1" applyBorder="1"/>
    <xf numFmtId="49" fontId="23" fillId="5" borderId="0" xfId="0" applyNumberFormat="1" applyFont="1" applyFill="1"/>
    <xf numFmtId="49" fontId="22" fillId="5" borderId="0" xfId="5" applyNumberFormat="1" applyFont="1" applyFill="1" applyProtection="1">
      <protection locked="0"/>
    </xf>
    <xf numFmtId="49" fontId="20" fillId="5" borderId="0" xfId="5" applyNumberFormat="1" applyFont="1" applyFill="1" applyAlignment="1">
      <alignment horizontal="left"/>
    </xf>
    <xf numFmtId="49" fontId="0" fillId="5" borderId="41" xfId="0" applyNumberFormat="1" applyFill="1" applyBorder="1"/>
    <xf numFmtId="49" fontId="25" fillId="5" borderId="48" xfId="5" applyNumberFormat="1" applyFont="1" applyFill="1" applyBorder="1"/>
    <xf numFmtId="0" fontId="3" fillId="0" borderId="0" xfId="5"/>
    <xf numFmtId="0" fontId="23" fillId="5" borderId="0" xfId="0" applyFont="1" applyFill="1"/>
    <xf numFmtId="49" fontId="22" fillId="5" borderId="49" xfId="5" applyNumberFormat="1" applyFont="1" applyFill="1" applyBorder="1" applyProtection="1">
      <protection locked="0"/>
    </xf>
    <xf numFmtId="0" fontId="22" fillId="5" borderId="48" xfId="5" applyFont="1" applyFill="1" applyBorder="1"/>
    <xf numFmtId="0" fontId="22" fillId="5" borderId="0" xfId="5" applyFont="1" applyFill="1"/>
    <xf numFmtId="0" fontId="5" fillId="2" borderId="48" xfId="0" applyFont="1" applyFill="1" applyBorder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49" xfId="0" applyFont="1" applyFill="1" applyBorder="1" applyAlignment="1" applyProtection="1">
      <alignment horizontal="center"/>
      <protection locked="0"/>
    </xf>
    <xf numFmtId="0" fontId="3" fillId="5" borderId="40" xfId="5" applyFill="1" applyBorder="1" applyAlignment="1">
      <alignment horizontal="center"/>
    </xf>
    <xf numFmtId="0" fontId="3" fillId="5" borderId="6" xfId="5" applyFill="1" applyBorder="1" applyAlignment="1">
      <alignment horizontal="center"/>
    </xf>
    <xf numFmtId="0" fontId="3" fillId="5" borderId="41" xfId="5" applyFill="1" applyBorder="1" applyAlignment="1">
      <alignment horizontal="center"/>
    </xf>
    <xf numFmtId="0" fontId="22" fillId="5" borderId="42" xfId="5" applyFont="1" applyFill="1" applyBorder="1" applyAlignment="1">
      <alignment horizontal="center"/>
    </xf>
    <xf numFmtId="0" fontId="22" fillId="5" borderId="7" xfId="5" applyFont="1" applyFill="1" applyBorder="1" applyAlignment="1">
      <alignment horizontal="center"/>
    </xf>
    <xf numFmtId="0" fontId="22" fillId="5" borderId="19" xfId="5" applyFont="1" applyFill="1" applyBorder="1" applyAlignment="1">
      <alignment horizontal="center"/>
    </xf>
    <xf numFmtId="0" fontId="22" fillId="5" borderId="19" xfId="5" applyFont="1" applyFill="1" applyBorder="1" applyAlignment="1">
      <alignment horizontal="center"/>
    </xf>
    <xf numFmtId="0" fontId="22" fillId="5" borderId="43" xfId="5" applyFont="1" applyFill="1" applyBorder="1" applyAlignment="1">
      <alignment horizontal="center"/>
    </xf>
    <xf numFmtId="0" fontId="3" fillId="5" borderId="50" xfId="5" applyFill="1" applyBorder="1"/>
    <xf numFmtId="4" fontId="3" fillId="5" borderId="51" xfId="5" applyNumberFormat="1" applyFill="1" applyBorder="1" applyAlignment="1">
      <alignment horizontal="right"/>
    </xf>
    <xf numFmtId="0" fontId="3" fillId="5" borderId="52" xfId="5" applyFill="1" applyBorder="1" applyAlignment="1">
      <alignment horizontal="center"/>
    </xf>
    <xf numFmtId="43" fontId="3" fillId="5" borderId="53" xfId="1" applyFont="1" applyFill="1" applyBorder="1" applyAlignment="1">
      <alignment horizontal="right"/>
    </xf>
    <xf numFmtId="43" fontId="3" fillId="5" borderId="54" xfId="1" applyFont="1" applyFill="1" applyBorder="1" applyAlignment="1">
      <alignment horizontal="right"/>
    </xf>
    <xf numFmtId="0" fontId="3" fillId="5" borderId="55" xfId="5" applyFill="1" applyBorder="1"/>
    <xf numFmtId="4" fontId="3" fillId="5" borderId="56" xfId="5" applyNumberFormat="1" applyFill="1" applyBorder="1" applyAlignment="1">
      <alignment horizontal="right"/>
    </xf>
    <xf numFmtId="0" fontId="3" fillId="5" borderId="53" xfId="5" applyFill="1" applyBorder="1" applyAlignment="1">
      <alignment horizontal="center"/>
    </xf>
    <xf numFmtId="0" fontId="3" fillId="5" borderId="48" xfId="5" applyFill="1" applyBorder="1" applyAlignment="1">
      <alignment horizontal="right"/>
    </xf>
    <xf numFmtId="0" fontId="3" fillId="5" borderId="0" xfId="5" applyFill="1" applyAlignment="1">
      <alignment horizontal="right"/>
    </xf>
    <xf numFmtId="0" fontId="3" fillId="5" borderId="5" xfId="5" applyFill="1" applyBorder="1" applyAlignment="1">
      <alignment horizontal="right"/>
    </xf>
    <xf numFmtId="0" fontId="3" fillId="5" borderId="14" xfId="5" applyFill="1" applyBorder="1" applyAlignment="1">
      <alignment horizontal="center"/>
    </xf>
    <xf numFmtId="43" fontId="3" fillId="5" borderId="4" xfId="1" applyFont="1" applyFill="1" applyBorder="1" applyAlignment="1">
      <alignment horizontal="right"/>
    </xf>
    <xf numFmtId="43" fontId="3" fillId="5" borderId="49" xfId="1" applyFont="1" applyFill="1" applyBorder="1" applyAlignment="1">
      <alignment horizontal="right"/>
    </xf>
    <xf numFmtId="0" fontId="22" fillId="5" borderId="57" xfId="5" applyFont="1" applyFill="1" applyBorder="1" applyAlignment="1">
      <alignment horizontal="center"/>
    </xf>
    <xf numFmtId="0" fontId="22" fillId="5" borderId="58" xfId="5" applyFont="1" applyFill="1" applyBorder="1" applyAlignment="1">
      <alignment horizontal="center"/>
    </xf>
    <xf numFmtId="0" fontId="22" fillId="5" borderId="59" xfId="5" applyFont="1" applyFill="1" applyBorder="1" applyAlignment="1">
      <alignment horizontal="center"/>
    </xf>
    <xf numFmtId="0" fontId="20" fillId="5" borderId="60" xfId="5" applyFont="1" applyFill="1" applyBorder="1" applyAlignment="1">
      <alignment horizontal="center"/>
    </xf>
    <xf numFmtId="43" fontId="20" fillId="5" borderId="60" xfId="1" applyFont="1" applyFill="1" applyBorder="1" applyAlignment="1">
      <alignment horizontal="right"/>
    </xf>
    <xf numFmtId="43" fontId="20" fillId="5" borderId="61" xfId="1" applyFont="1" applyFill="1" applyBorder="1" applyAlignment="1">
      <alignment horizontal="right"/>
    </xf>
    <xf numFmtId="0" fontId="22" fillId="5" borderId="40" xfId="5" applyFont="1" applyFill="1" applyBorder="1" applyAlignment="1">
      <alignment horizontal="center"/>
    </xf>
    <xf numFmtId="0" fontId="22" fillId="5" borderId="6" xfId="5" applyFont="1" applyFill="1" applyBorder="1" applyAlignment="1">
      <alignment horizontal="center"/>
    </xf>
    <xf numFmtId="0" fontId="22" fillId="5" borderId="8" xfId="5" applyFont="1" applyFill="1" applyBorder="1" applyAlignment="1">
      <alignment horizontal="center"/>
    </xf>
    <xf numFmtId="0" fontId="3" fillId="5" borderId="17" xfId="5" applyFill="1" applyBorder="1" applyAlignment="1">
      <alignment horizontal="center"/>
    </xf>
    <xf numFmtId="43" fontId="3" fillId="5" borderId="17" xfId="1" applyFont="1" applyFill="1" applyBorder="1" applyAlignment="1">
      <alignment horizontal="right"/>
    </xf>
    <xf numFmtId="43" fontId="3" fillId="5" borderId="41" xfId="1" applyFont="1" applyFill="1" applyBorder="1" applyAlignment="1">
      <alignment horizontal="right"/>
    </xf>
    <xf numFmtId="0" fontId="3" fillId="5" borderId="62" xfId="5" applyFill="1" applyBorder="1"/>
    <xf numFmtId="4" fontId="3" fillId="5" borderId="63" xfId="5" applyNumberFormat="1" applyFill="1" applyBorder="1" applyAlignment="1">
      <alignment horizontal="right"/>
    </xf>
    <xf numFmtId="0" fontId="3" fillId="5" borderId="64" xfId="5" applyFill="1" applyBorder="1" applyAlignment="1">
      <alignment horizontal="center"/>
    </xf>
    <xf numFmtId="43" fontId="3" fillId="5" borderId="64" xfId="1" applyFont="1" applyFill="1" applyBorder="1" applyAlignment="1">
      <alignment horizontal="right"/>
    </xf>
    <xf numFmtId="43" fontId="3" fillId="5" borderId="65" xfId="1" applyFont="1" applyFill="1" applyBorder="1" applyAlignment="1">
      <alignment horizontal="right"/>
    </xf>
    <xf numFmtId="0" fontId="22" fillId="5" borderId="48" xfId="5" applyFont="1" applyFill="1" applyBorder="1" applyAlignment="1">
      <alignment horizontal="center"/>
    </xf>
    <xf numFmtId="0" fontId="22" fillId="5" borderId="0" xfId="5" applyFont="1" applyFill="1" applyAlignment="1">
      <alignment horizontal="center"/>
    </xf>
    <xf numFmtId="0" fontId="22" fillId="5" borderId="5" xfId="5" applyFont="1" applyFill="1" applyBorder="1" applyAlignment="1">
      <alignment horizontal="center"/>
    </xf>
    <xf numFmtId="0" fontId="3" fillId="5" borderId="15" xfId="5" applyFill="1" applyBorder="1" applyAlignment="1">
      <alignment horizontal="center"/>
    </xf>
    <xf numFmtId="0" fontId="3" fillId="5" borderId="14" xfId="5" applyFill="1" applyBorder="1" applyAlignment="1">
      <alignment horizontal="right"/>
    </xf>
    <xf numFmtId="0" fontId="3" fillId="5" borderId="66" xfId="5" applyFill="1" applyBorder="1" applyAlignment="1">
      <alignment horizontal="right"/>
    </xf>
    <xf numFmtId="0" fontId="20" fillId="5" borderId="58" xfId="5" applyFont="1" applyFill="1" applyBorder="1" applyAlignment="1">
      <alignment horizontal="center"/>
    </xf>
    <xf numFmtId="43" fontId="3" fillId="5" borderId="53" xfId="5" applyNumberFormat="1" applyFill="1" applyBorder="1" applyAlignment="1">
      <alignment horizontal="center"/>
    </xf>
    <xf numFmtId="43" fontId="3" fillId="5" borderId="54" xfId="5" applyNumberFormat="1" applyFill="1" applyBorder="1" applyAlignment="1">
      <alignment horizontal="center"/>
    </xf>
    <xf numFmtId="4" fontId="20" fillId="5" borderId="60" xfId="5" applyNumberFormat="1" applyFont="1" applyFill="1" applyBorder="1" applyAlignment="1">
      <alignment horizontal="right"/>
    </xf>
    <xf numFmtId="4" fontId="20" fillId="5" borderId="61" xfId="5" applyNumberFormat="1" applyFont="1" applyFill="1" applyBorder="1" applyAlignment="1">
      <alignment horizontal="right"/>
    </xf>
    <xf numFmtId="0" fontId="3" fillId="5" borderId="67" xfId="5" applyFill="1" applyBorder="1"/>
    <xf numFmtId="0" fontId="3" fillId="5" borderId="68" xfId="5" applyFill="1" applyBorder="1"/>
    <xf numFmtId="0" fontId="27" fillId="5" borderId="68" xfId="5" applyFont="1" applyFill="1" applyBorder="1"/>
    <xf numFmtId="4" fontId="3" fillId="5" borderId="69" xfId="5" applyNumberFormat="1" applyFill="1" applyBorder="1"/>
    <xf numFmtId="0" fontId="3" fillId="5" borderId="70" xfId="5" applyFill="1" applyBorder="1"/>
    <xf numFmtId="0" fontId="3" fillId="5" borderId="71" xfId="5" applyFill="1" applyBorder="1"/>
    <xf numFmtId="0" fontId="26" fillId="5" borderId="71" xfId="5" applyFont="1" applyFill="1" applyBorder="1"/>
    <xf numFmtId="0" fontId="27" fillId="5" borderId="71" xfId="5" applyFont="1" applyFill="1" applyBorder="1"/>
    <xf numFmtId="4" fontId="3" fillId="5" borderId="72" xfId="5" applyNumberFormat="1" applyFill="1" applyBorder="1"/>
    <xf numFmtId="0" fontId="3" fillId="5" borderId="73" xfId="5" applyFill="1" applyBorder="1"/>
    <xf numFmtId="0" fontId="3" fillId="5" borderId="74" xfId="5" applyFill="1" applyBorder="1"/>
    <xf numFmtId="49" fontId="20" fillId="5" borderId="74" xfId="5" applyNumberFormat="1" applyFont="1" applyFill="1" applyBorder="1"/>
    <xf numFmtId="4" fontId="20" fillId="5" borderId="74" xfId="5" applyNumberFormat="1" applyFont="1" applyFill="1" applyBorder="1"/>
    <xf numFmtId="0" fontId="27" fillId="5" borderId="74" xfId="5" applyFont="1" applyFill="1" applyBorder="1"/>
    <xf numFmtId="4" fontId="3" fillId="5" borderId="75" xfId="5" applyNumberFormat="1" applyFill="1" applyBorder="1"/>
    <xf numFmtId="0" fontId="22" fillId="5" borderId="76" xfId="5" applyFont="1" applyFill="1" applyBorder="1"/>
    <xf numFmtId="0" fontId="22" fillId="5" borderId="15" xfId="5" applyFont="1" applyFill="1" applyBorder="1"/>
    <xf numFmtId="0" fontId="3" fillId="5" borderId="12" xfId="5" applyFill="1" applyBorder="1"/>
    <xf numFmtId="0" fontId="27" fillId="5" borderId="15" xfId="5" applyFont="1" applyFill="1" applyBorder="1"/>
    <xf numFmtId="4" fontId="20" fillId="5" borderId="66" xfId="5" applyNumberFormat="1" applyFont="1" applyFill="1" applyBorder="1"/>
    <xf numFmtId="0" fontId="20" fillId="5" borderId="77" xfId="5" applyFont="1" applyFill="1" applyBorder="1"/>
    <xf numFmtId="0" fontId="20" fillId="5" borderId="10" xfId="5" applyFont="1" applyFill="1" applyBorder="1"/>
    <xf numFmtId="0" fontId="28" fillId="5" borderId="10" xfId="5" applyFont="1" applyFill="1" applyBorder="1"/>
    <xf numFmtId="4" fontId="20" fillId="5" borderId="78" xfId="5" applyNumberFormat="1" applyFont="1" applyFill="1" applyBorder="1"/>
    <xf numFmtId="0" fontId="27" fillId="5" borderId="0" xfId="5" applyFont="1" applyFill="1"/>
    <xf numFmtId="0" fontId="20" fillId="5" borderId="79" xfId="5" applyFont="1" applyFill="1" applyBorder="1"/>
    <xf numFmtId="0" fontId="20" fillId="5" borderId="2" xfId="5" applyFont="1" applyFill="1" applyBorder="1"/>
    <xf numFmtId="0" fontId="22" fillId="5" borderId="2" xfId="5" applyFont="1" applyFill="1" applyBorder="1" applyAlignment="1">
      <alignment horizontal="right"/>
    </xf>
    <xf numFmtId="0" fontId="28" fillId="5" borderId="2" xfId="5" applyFont="1" applyFill="1" applyBorder="1"/>
    <xf numFmtId="4" fontId="20" fillId="5" borderId="80" xfId="5" applyNumberFormat="1" applyFont="1" applyFill="1" applyBorder="1"/>
    <xf numFmtId="0" fontId="3" fillId="5" borderId="0" xfId="5" applyFill="1" applyAlignment="1">
      <alignment horizontal="center"/>
    </xf>
    <xf numFmtId="0" fontId="3" fillId="5" borderId="49" xfId="5" applyFill="1" applyBorder="1" applyAlignment="1">
      <alignment horizontal="center"/>
    </xf>
    <xf numFmtId="0" fontId="20" fillId="5" borderId="40" xfId="5" applyFont="1" applyFill="1" applyBorder="1" applyAlignment="1">
      <alignment horizontal="left" wrapText="1"/>
    </xf>
    <xf numFmtId="0" fontId="20" fillId="5" borderId="6" xfId="5" applyFont="1" applyFill="1" applyBorder="1" applyAlignment="1">
      <alignment horizontal="left" wrapText="1"/>
    </xf>
    <xf numFmtId="0" fontId="20" fillId="5" borderId="41" xfId="5" applyFont="1" applyFill="1" applyBorder="1" applyAlignment="1">
      <alignment horizontal="left" wrapText="1"/>
    </xf>
    <xf numFmtId="0" fontId="20" fillId="5" borderId="48" xfId="5" applyFont="1" applyFill="1" applyBorder="1" applyAlignment="1">
      <alignment horizontal="left" wrapText="1"/>
    </xf>
    <xf numFmtId="0" fontId="20" fillId="5" borderId="0" xfId="5" applyFont="1" applyFill="1" applyAlignment="1">
      <alignment horizontal="left" wrapText="1"/>
    </xf>
    <xf numFmtId="0" fontId="20" fillId="5" borderId="49" xfId="5" applyFont="1" applyFill="1" applyBorder="1" applyAlignment="1">
      <alignment horizontal="left" wrapText="1"/>
    </xf>
    <xf numFmtId="0" fontId="9" fillId="5" borderId="48" xfId="2" applyFont="1" applyFill="1" applyBorder="1" applyAlignment="1" applyProtection="1">
      <alignment horizontal="center"/>
      <protection locked="0"/>
    </xf>
    <xf numFmtId="0" fontId="30" fillId="5" borderId="0" xfId="2" applyFont="1" applyFill="1" applyAlignment="1" applyProtection="1">
      <alignment horizontal="center"/>
      <protection locked="0"/>
    </xf>
    <xf numFmtId="0" fontId="31" fillId="5" borderId="0" xfId="2" applyFont="1" applyFill="1" applyAlignment="1">
      <alignment horizontal="center"/>
    </xf>
    <xf numFmtId="0" fontId="30" fillId="5" borderId="49" xfId="2" applyFont="1" applyFill="1" applyBorder="1" applyAlignment="1" applyProtection="1">
      <alignment horizontal="center"/>
      <protection locked="0"/>
    </xf>
    <xf numFmtId="0" fontId="32" fillId="5" borderId="48" xfId="2" applyFont="1" applyFill="1" applyBorder="1" applyAlignment="1">
      <alignment horizontal="center"/>
    </xf>
    <xf numFmtId="0" fontId="32" fillId="5" borderId="0" xfId="2" applyFont="1" applyFill="1"/>
    <xf numFmtId="0" fontId="32" fillId="5" borderId="0" xfId="2" applyFont="1" applyFill="1" applyAlignment="1">
      <alignment horizontal="center"/>
    </xf>
    <xf numFmtId="0" fontId="32" fillId="5" borderId="0" xfId="5" applyFont="1" applyFill="1"/>
    <xf numFmtId="0" fontId="32" fillId="5" borderId="49" xfId="2" applyFont="1" applyFill="1" applyBorder="1"/>
    <xf numFmtId="0" fontId="5" fillId="5" borderId="76" xfId="2" applyFont="1" applyFill="1" applyBorder="1" applyAlignment="1">
      <alignment horizontal="center"/>
    </xf>
    <xf numFmtId="0" fontId="5" fillId="5" borderId="15" xfId="2" applyFont="1" applyFill="1" applyBorder="1"/>
    <xf numFmtId="0" fontId="8" fillId="5" borderId="15" xfId="2" applyFont="1" applyFill="1" applyBorder="1" applyAlignment="1">
      <alignment horizontal="center"/>
    </xf>
    <xf numFmtId="0" fontId="3" fillId="5" borderId="15" xfId="5" applyFill="1" applyBorder="1"/>
    <xf numFmtId="0" fontId="3" fillId="5" borderId="15" xfId="2" applyFill="1" applyBorder="1" applyAlignment="1">
      <alignment horizontal="center"/>
    </xf>
    <xf numFmtId="0" fontId="5" fillId="5" borderId="66" xfId="2" applyFont="1" applyFill="1" applyBorder="1"/>
    <xf numFmtId="0" fontId="33" fillId="2" borderId="29" xfId="2" applyFont="1" applyFill="1" applyBorder="1" applyAlignment="1">
      <alignment horizontal="left" vertical="center" wrapText="1"/>
    </xf>
    <xf numFmtId="0" fontId="33" fillId="2" borderId="21" xfId="2" applyFont="1" applyFill="1" applyBorder="1" applyAlignment="1">
      <alignment horizontal="left" vertical="center" wrapText="1"/>
    </xf>
    <xf numFmtId="0" fontId="33" fillId="2" borderId="81" xfId="2" applyFont="1" applyFill="1" applyBorder="1" applyAlignment="1">
      <alignment horizontal="left" vertical="center" wrapText="1"/>
    </xf>
    <xf numFmtId="0" fontId="15" fillId="2" borderId="32" xfId="2" applyFont="1" applyFill="1" applyBorder="1" applyAlignment="1">
      <alignment horizontal="right"/>
    </xf>
    <xf numFmtId="0" fontId="34" fillId="0" borderId="0" xfId="0" applyFont="1"/>
    <xf numFmtId="0" fontId="34" fillId="0" borderId="0" xfId="0" applyFont="1" applyAlignment="1">
      <alignment wrapText="1"/>
    </xf>
    <xf numFmtId="43" fontId="34" fillId="0" borderId="0" xfId="1" applyFont="1"/>
    <xf numFmtId="0" fontId="34" fillId="0" borderId="0" xfId="0" applyFont="1" applyAlignment="1">
      <alignment horizontal="center"/>
    </xf>
    <xf numFmtId="4" fontId="34" fillId="0" borderId="0" xfId="0" applyNumberFormat="1" applyFont="1"/>
    <xf numFmtId="0" fontId="35" fillId="0" borderId="0" xfId="0" applyFont="1" applyAlignment="1">
      <alignment horizontal="center"/>
    </xf>
    <xf numFmtId="43" fontId="5" fillId="0" borderId="0" xfId="1" applyFont="1" applyAlignment="1">
      <alignment horizontal="center" vertical="center"/>
    </xf>
    <xf numFmtId="43" fontId="35" fillId="0" borderId="21" xfId="1" applyFont="1" applyBorder="1" applyAlignment="1">
      <alignment horizontal="center" vertical="center"/>
    </xf>
    <xf numFmtId="0" fontId="36" fillId="0" borderId="82" xfId="0" applyFont="1" applyBorder="1" applyAlignment="1">
      <alignment horizontal="center" wrapText="1"/>
    </xf>
    <xf numFmtId="0" fontId="36" fillId="0" borderId="83" xfId="0" applyFont="1" applyBorder="1" applyAlignment="1">
      <alignment horizontal="center" wrapText="1"/>
    </xf>
    <xf numFmtId="0" fontId="36" fillId="0" borderId="84" xfId="0" applyFont="1" applyBorder="1" applyAlignment="1">
      <alignment horizontal="center" wrapText="1"/>
    </xf>
    <xf numFmtId="0" fontId="36" fillId="0" borderId="85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34" fillId="0" borderId="86" xfId="0" applyFont="1" applyBorder="1" applyAlignment="1">
      <alignment wrapText="1"/>
    </xf>
    <xf numFmtId="43" fontId="28" fillId="6" borderId="87" xfId="6" applyFont="1" applyFill="1" applyBorder="1" applyAlignment="1">
      <alignment horizontal="center" vertical="center" wrapText="1"/>
    </xf>
    <xf numFmtId="43" fontId="28" fillId="6" borderId="26" xfId="6" applyFont="1" applyFill="1" applyBorder="1" applyAlignment="1">
      <alignment horizontal="center" vertical="center" wrapText="1"/>
    </xf>
    <xf numFmtId="43" fontId="28" fillId="6" borderId="88" xfId="6" applyFont="1" applyFill="1" applyBorder="1" applyAlignment="1">
      <alignment horizontal="center" vertical="center" wrapText="1"/>
    </xf>
    <xf numFmtId="43" fontId="28" fillId="6" borderId="89" xfId="6" applyFont="1" applyFill="1" applyBorder="1" applyAlignment="1">
      <alignment horizontal="center" vertical="center" wrapText="1"/>
    </xf>
    <xf numFmtId="43" fontId="28" fillId="7" borderId="26" xfId="6" applyFont="1" applyFill="1" applyBorder="1" applyAlignment="1">
      <alignment horizontal="center" vertical="center" wrapText="1"/>
    </xf>
    <xf numFmtId="0" fontId="28" fillId="7" borderId="88" xfId="0" applyFont="1" applyFill="1" applyBorder="1" applyAlignment="1">
      <alignment horizontal="center" vertical="center" wrapText="1"/>
    </xf>
    <xf numFmtId="0" fontId="28" fillId="7" borderId="25" xfId="0" applyFont="1" applyFill="1" applyBorder="1" applyAlignment="1">
      <alignment horizontal="center" vertical="center" wrapText="1"/>
    </xf>
    <xf numFmtId="43" fontId="28" fillId="8" borderId="90" xfId="6" applyFont="1" applyFill="1" applyBorder="1" applyAlignment="1">
      <alignment horizontal="center" vertical="center" wrapText="1"/>
    </xf>
    <xf numFmtId="0" fontId="28" fillId="8" borderId="91" xfId="0" applyFont="1" applyFill="1" applyBorder="1" applyAlignment="1">
      <alignment horizontal="center" vertical="center" wrapText="1"/>
    </xf>
    <xf numFmtId="49" fontId="37" fillId="8" borderId="91" xfId="7" applyNumberFormat="1" applyFont="1" applyFill="1" applyBorder="1" applyAlignment="1">
      <alignment horizontal="center"/>
    </xf>
    <xf numFmtId="49" fontId="35" fillId="8" borderId="91" xfId="7" applyNumberFormat="1" applyFont="1" applyFill="1" applyBorder="1" applyAlignment="1">
      <alignment horizontal="center" wrapText="1"/>
    </xf>
    <xf numFmtId="49" fontId="35" fillId="8" borderId="17" xfId="7" applyNumberFormat="1" applyFont="1" applyFill="1" applyBorder="1" applyAlignment="1">
      <alignment horizontal="center" wrapText="1"/>
    </xf>
    <xf numFmtId="49" fontId="35" fillId="8" borderId="92" xfId="7" applyNumberFormat="1" applyFont="1" applyFill="1" applyBorder="1" applyAlignment="1">
      <alignment horizont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34" fillId="0" borderId="18" xfId="0" applyFont="1" applyBorder="1" applyAlignment="1">
      <alignment vertical="center" wrapText="1"/>
    </xf>
    <xf numFmtId="43" fontId="34" fillId="0" borderId="18" xfId="1" applyFont="1" applyBorder="1" applyAlignment="1">
      <alignment vertical="center" wrapText="1"/>
    </xf>
    <xf numFmtId="0" fontId="34" fillId="0" borderId="18" xfId="0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38" fillId="0" borderId="0" xfId="0" applyFont="1"/>
    <xf numFmtId="4" fontId="34" fillId="0" borderId="94" xfId="0" applyNumberFormat="1" applyFont="1" applyBorder="1" applyAlignment="1">
      <alignment vertical="center"/>
    </xf>
    <xf numFmtId="166" fontId="34" fillId="0" borderId="20" xfId="0" applyNumberFormat="1" applyFont="1" applyBorder="1" applyAlignment="1">
      <alignment vertical="center"/>
    </xf>
    <xf numFmtId="14" fontId="39" fillId="0" borderId="18" xfId="0" applyNumberFormat="1" applyFont="1" applyBorder="1" applyAlignment="1">
      <alignment vertical="center"/>
    </xf>
    <xf numFmtId="1" fontId="34" fillId="0" borderId="18" xfId="0" applyNumberFormat="1" applyFont="1" applyBorder="1" applyAlignment="1">
      <alignment horizontal="center" vertical="center"/>
    </xf>
    <xf numFmtId="43" fontId="34" fillId="0" borderId="18" xfId="6" applyFont="1" applyBorder="1" applyAlignment="1">
      <alignment vertical="center"/>
    </xf>
    <xf numFmtId="167" fontId="34" fillId="0" borderId="19" xfId="0" applyNumberFormat="1" applyFont="1" applyBorder="1" applyAlignment="1">
      <alignment vertical="center"/>
    </xf>
    <xf numFmtId="43" fontId="27" fillId="0" borderId="93" xfId="6" applyFont="1" applyBorder="1" applyAlignment="1">
      <alignment vertical="center"/>
    </xf>
    <xf numFmtId="49" fontId="34" fillId="0" borderId="18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left" vertical="center" wrapText="1"/>
    </xf>
    <xf numFmtId="49" fontId="34" fillId="0" borderId="94" xfId="0" applyNumberFormat="1" applyFont="1" applyBorder="1" applyAlignment="1">
      <alignment horizontal="center" vertical="center" wrapText="1"/>
    </xf>
    <xf numFmtId="49" fontId="34" fillId="0" borderId="18" xfId="0" applyNumberFormat="1" applyFont="1" applyBorder="1" applyAlignment="1">
      <alignment horizontal="left" vertical="center"/>
    </xf>
    <xf numFmtId="49" fontId="34" fillId="0" borderId="18" xfId="0" applyNumberFormat="1" applyFont="1" applyBorder="1" applyAlignment="1">
      <alignment horizontal="right" vertical="center"/>
    </xf>
    <xf numFmtId="166" fontId="39" fillId="0" borderId="20" xfId="0" applyNumberFormat="1" applyFont="1" applyBorder="1" applyAlignment="1">
      <alignment vertical="center"/>
    </xf>
    <xf numFmtId="166" fontId="39" fillId="0" borderId="18" xfId="0" applyNumberFormat="1" applyFont="1" applyBorder="1" applyAlignment="1">
      <alignment vertical="center"/>
    </xf>
    <xf numFmtId="49" fontId="34" fillId="0" borderId="94" xfId="0" applyNumberFormat="1" applyFont="1" applyBorder="1" applyAlignment="1">
      <alignment horizontal="left" vertical="center" wrapText="1"/>
    </xf>
    <xf numFmtId="14" fontId="34" fillId="0" borderId="18" xfId="0" applyNumberFormat="1" applyFont="1" applyBorder="1" applyAlignment="1">
      <alignment vertical="center"/>
    </xf>
    <xf numFmtId="49" fontId="34" fillId="0" borderId="19" xfId="0" applyNumberFormat="1" applyFont="1" applyBorder="1" applyAlignment="1">
      <alignment horizontal="left" vertical="center"/>
    </xf>
    <xf numFmtId="49" fontId="34" fillId="0" borderId="19" xfId="0" applyNumberFormat="1" applyFont="1" applyBorder="1" applyAlignment="1">
      <alignment horizontal="right" vertical="center"/>
    </xf>
    <xf numFmtId="49" fontId="34" fillId="0" borderId="19" xfId="0" applyNumberFormat="1" applyFont="1" applyBorder="1" applyAlignment="1">
      <alignment horizontal="left" vertical="center" wrapText="1"/>
    </xf>
    <xf numFmtId="43" fontId="28" fillId="0" borderId="48" xfId="6" applyFont="1" applyBorder="1" applyAlignment="1">
      <alignment wrapText="1"/>
    </xf>
    <xf numFmtId="43" fontId="28" fillId="0" borderId="0" xfId="6" applyFont="1"/>
    <xf numFmtId="43" fontId="28" fillId="0" borderId="0" xfId="1" applyFont="1"/>
    <xf numFmtId="43" fontId="28" fillId="0" borderId="49" xfId="6" applyFont="1" applyBorder="1"/>
    <xf numFmtId="43" fontId="28" fillId="0" borderId="0" xfId="6" applyFont="1" applyAlignment="1">
      <alignment horizontal="center"/>
    </xf>
    <xf numFmtId="43" fontId="28" fillId="0" borderId="48" xfId="6" applyFont="1" applyBorder="1"/>
    <xf numFmtId="43" fontId="28" fillId="0" borderId="0" xfId="6" applyFont="1" applyAlignment="1">
      <alignment wrapText="1"/>
    </xf>
    <xf numFmtId="43" fontId="28" fillId="0" borderId="49" xfId="6" applyFont="1" applyBorder="1" applyAlignment="1">
      <alignment wrapText="1"/>
    </xf>
    <xf numFmtId="0" fontId="36" fillId="0" borderId="19" xfId="0" applyFont="1" applyBorder="1" applyAlignment="1">
      <alignment horizontal="center" wrapText="1"/>
    </xf>
    <xf numFmtId="0" fontId="36" fillId="0" borderId="7" xfId="0" applyFont="1" applyBorder="1" applyAlignment="1">
      <alignment horizontal="center"/>
    </xf>
    <xf numFmtId="43" fontId="36" fillId="0" borderId="7" xfId="0" applyNumberFormat="1" applyFont="1" applyBorder="1"/>
    <xf numFmtId="43" fontId="36" fillId="0" borderId="95" xfId="0" applyNumberFormat="1" applyFont="1" applyBorder="1"/>
    <xf numFmtId="0" fontId="36" fillId="0" borderId="7" xfId="0" applyFont="1" applyBorder="1"/>
    <xf numFmtId="167" fontId="36" fillId="0" borderId="7" xfId="0" applyNumberFormat="1" applyFont="1" applyBorder="1"/>
    <xf numFmtId="43" fontId="36" fillId="0" borderId="7" xfId="0" applyNumberFormat="1" applyFont="1" applyBorder="1" applyAlignment="1">
      <alignment wrapText="1"/>
    </xf>
    <xf numFmtId="43" fontId="36" fillId="0" borderId="43" xfId="0" applyNumberFormat="1" applyFont="1" applyBorder="1" applyAlignment="1">
      <alignment wrapText="1"/>
    </xf>
    <xf numFmtId="0" fontId="40" fillId="5" borderId="0" xfId="0" applyFont="1" applyFill="1" applyAlignment="1">
      <alignment horizontal="right"/>
    </xf>
    <xf numFmtId="167" fontId="34" fillId="0" borderId="0" xfId="0" applyNumberFormat="1" applyFont="1"/>
    <xf numFmtId="43" fontId="0" fillId="0" borderId="0" xfId="3" applyFont="1"/>
    <xf numFmtId="167" fontId="34" fillId="0" borderId="0" xfId="0" applyNumberFormat="1" applyFont="1" applyAlignment="1">
      <alignment wrapText="1"/>
    </xf>
    <xf numFmtId="49" fontId="34" fillId="0" borderId="0" xfId="0" applyNumberFormat="1" applyFont="1"/>
    <xf numFmtId="43" fontId="34" fillId="0" borderId="0" xfId="0" applyNumberFormat="1" applyFont="1" applyAlignment="1">
      <alignment wrapText="1"/>
    </xf>
    <xf numFmtId="4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34" fillId="0" borderId="0" xfId="1" applyFont="1" applyAlignment="1">
      <alignment wrapText="1"/>
    </xf>
    <xf numFmtId="164" fontId="41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42" fillId="0" borderId="0" xfId="0" applyFont="1" applyAlignment="1">
      <alignment horizontal="center"/>
    </xf>
    <xf numFmtId="0" fontId="0" fillId="5" borderId="0" xfId="0" applyFill="1"/>
    <xf numFmtId="0" fontId="43" fillId="5" borderId="0" xfId="2" applyFont="1" applyFill="1" applyAlignment="1">
      <alignment horizontal="center"/>
    </xf>
    <xf numFmtId="0" fontId="12" fillId="5" borderId="20" xfId="2" applyFont="1" applyFill="1" applyBorder="1" applyAlignment="1">
      <alignment horizontal="left"/>
    </xf>
    <xf numFmtId="0" fontId="12" fillId="5" borderId="0" xfId="2" applyFont="1" applyFill="1" applyAlignment="1">
      <alignment horizontal="center"/>
    </xf>
    <xf numFmtId="1" fontId="50" fillId="5" borderId="0" xfId="8" applyNumberFormat="1" applyFont="1" applyFill="1" applyAlignment="1">
      <alignment horizontal="left"/>
    </xf>
    <xf numFmtId="1" fontId="8" fillId="5" borderId="0" xfId="8" applyNumberFormat="1" applyFont="1" applyFill="1" applyAlignment="1">
      <alignment horizontal="left"/>
    </xf>
    <xf numFmtId="1" fontId="8" fillId="5" borderId="0" xfId="8" applyNumberFormat="1" applyFont="1" applyFill="1" applyAlignment="1">
      <alignment horizontal="center"/>
    </xf>
    <xf numFmtId="1" fontId="50" fillId="9" borderId="96" xfId="2" applyNumberFormat="1" applyFont="1" applyFill="1" applyBorder="1" applyAlignment="1">
      <alignment horizontal="center" vertical="center"/>
    </xf>
    <xf numFmtId="4" fontId="8" fillId="9" borderId="96" xfId="7" applyNumberFormat="1" applyFont="1" applyFill="1" applyBorder="1" applyAlignment="1">
      <alignment horizontal="center" vertical="center"/>
    </xf>
    <xf numFmtId="49" fontId="53" fillId="5" borderId="97" xfId="5" applyNumberFormat="1" applyFont="1" applyFill="1" applyBorder="1" applyAlignment="1">
      <alignment horizontal="left"/>
    </xf>
    <xf numFmtId="0" fontId="54" fillId="5" borderId="97" xfId="2" applyFont="1" applyFill="1" applyBorder="1" applyAlignment="1">
      <alignment vertical="center"/>
    </xf>
    <xf numFmtId="49" fontId="55" fillId="5" borderId="18" xfId="10" applyNumberFormat="1" applyFont="1" applyFill="1" applyBorder="1" applyAlignment="1">
      <alignment horizontal="right"/>
    </xf>
    <xf numFmtId="49" fontId="52" fillId="5" borderId="18" xfId="2" applyNumberFormat="1" applyFont="1" applyFill="1" applyBorder="1" applyAlignment="1">
      <alignment horizontal="center" vertical="center"/>
    </xf>
    <xf numFmtId="1" fontId="56" fillId="0" borderId="18" xfId="2" applyNumberFormat="1" applyFont="1" applyBorder="1" applyAlignment="1">
      <alignment vertical="center" wrapText="1"/>
    </xf>
    <xf numFmtId="0" fontId="8" fillId="5" borderId="18" xfId="9" applyFont="1" applyFill="1" applyBorder="1" applyAlignment="1">
      <alignment horizontal="center"/>
    </xf>
    <xf numFmtId="0" fontId="47" fillId="5" borderId="0" xfId="2" applyFont="1" applyFill="1" applyAlignment="1">
      <alignment horizontal="right"/>
    </xf>
    <xf numFmtId="0" fontId="4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0" fontId="17" fillId="5" borderId="0" xfId="4" applyFont="1" applyFill="1" applyAlignment="1">
      <alignment horizontal="center"/>
    </xf>
    <xf numFmtId="0" fontId="42" fillId="5" borderId="0" xfId="0" applyFont="1" applyFill="1" applyAlignment="1">
      <alignment horizontal="center"/>
    </xf>
    <xf numFmtId="0" fontId="0" fillId="5" borderId="0" xfId="0" applyFill="1" applyAlignment="1"/>
    <xf numFmtId="0" fontId="3" fillId="5" borderId="0" xfId="2" applyFill="1" applyAlignment="1"/>
    <xf numFmtId="4" fontId="3" fillId="5" borderId="0" xfId="2" applyNumberFormat="1" applyFill="1" applyAlignment="1"/>
    <xf numFmtId="0" fontId="43" fillId="5" borderId="0" xfId="2" applyFont="1" applyFill="1" applyAlignment="1"/>
    <xf numFmtId="0" fontId="0" fillId="5" borderId="18" xfId="0" quotePrefix="1" applyFill="1" applyBorder="1" applyAlignment="1"/>
    <xf numFmtId="0" fontId="44" fillId="5" borderId="7" xfId="0" applyFont="1" applyFill="1" applyBorder="1" applyAlignment="1"/>
    <xf numFmtId="0" fontId="45" fillId="5" borderId="7" xfId="2" applyFont="1" applyFill="1" applyBorder="1" applyAlignment="1"/>
    <xf numFmtId="0" fontId="46" fillId="5" borderId="0" xfId="2" applyFont="1" applyFill="1" applyAlignment="1">
      <alignment horizontal="center"/>
    </xf>
    <xf numFmtId="0" fontId="0" fillId="5" borderId="7" xfId="0" applyFill="1" applyBorder="1" applyAlignment="1"/>
    <xf numFmtId="0" fontId="47" fillId="5" borderId="7" xfId="2" applyFont="1" applyFill="1" applyBorder="1" applyAlignment="1"/>
    <xf numFmtId="0" fontId="12" fillId="5" borderId="0" xfId="2" applyFont="1" applyFill="1" applyAlignment="1"/>
    <xf numFmtId="0" fontId="6" fillId="5" borderId="0" xfId="2" applyFont="1" applyFill="1" applyAlignment="1"/>
    <xf numFmtId="0" fontId="48" fillId="5" borderId="7" xfId="2" applyFont="1" applyFill="1" applyBorder="1" applyAlignment="1"/>
    <xf numFmtId="0" fontId="33" fillId="5" borderId="0" xfId="2" applyFont="1" applyFill="1" applyAlignment="1"/>
    <xf numFmtId="1" fontId="49" fillId="5" borderId="0" xfId="8" applyNumberFormat="1" applyFont="1" applyFill="1" applyAlignment="1"/>
    <xf numFmtId="1" fontId="50" fillId="5" borderId="7" xfId="8" applyNumberFormat="1" applyFont="1" applyFill="1" applyBorder="1" applyAlignment="1"/>
    <xf numFmtId="1" fontId="8" fillId="5" borderId="0" xfId="8" applyNumberFormat="1" applyFont="1" applyFill="1" applyAlignment="1"/>
    <xf numFmtId="4" fontId="48" fillId="5" borderId="0" xfId="2" applyNumberFormat="1" applyFont="1" applyFill="1" applyAlignment="1"/>
    <xf numFmtId="0" fontId="48" fillId="5" borderId="0" xfId="2" applyFont="1" applyFill="1" applyAlignment="1"/>
    <xf numFmtId="49" fontId="8" fillId="9" borderId="18" xfId="7" applyNumberFormat="1" applyFont="1" applyFill="1" applyBorder="1" applyAlignment="1">
      <alignment horizontal="center"/>
    </xf>
    <xf numFmtId="49" fontId="21" fillId="9" borderId="18" xfId="2" applyNumberFormat="1" applyFont="1" applyFill="1" applyBorder="1" applyAlignment="1">
      <alignment horizontal="center"/>
    </xf>
    <xf numFmtId="49" fontId="8" fillId="9" borderId="1" xfId="7" applyNumberFormat="1" applyFont="1" applyFill="1" applyBorder="1" applyAlignment="1">
      <alignment horizontal="center"/>
    </xf>
    <xf numFmtId="49" fontId="8" fillId="9" borderId="96" xfId="7" applyNumberFormat="1" applyFont="1" applyFill="1" applyBorder="1" applyAlignment="1">
      <alignment horizontal="center" vertical="center"/>
    </xf>
    <xf numFmtId="0" fontId="17" fillId="5" borderId="18" xfId="7" applyFont="1" applyFill="1" applyBorder="1" applyAlignment="1">
      <alignment horizontal="right"/>
    </xf>
    <xf numFmtId="43" fontId="34" fillId="0" borderId="0" xfId="1" applyFont="1" applyAlignment="1"/>
    <xf numFmtId="4" fontId="52" fillId="5" borderId="18" xfId="6" applyNumberFormat="1" applyFont="1" applyFill="1" applyBorder="1" applyAlignment="1"/>
    <xf numFmtId="49" fontId="10" fillId="5" borderId="18" xfId="7" applyNumberFormat="1" applyFont="1" applyFill="1" applyBorder="1" applyAlignment="1">
      <alignment horizontal="center"/>
    </xf>
    <xf numFmtId="0" fontId="3" fillId="0" borderId="0" xfId="2" applyAlignment="1"/>
    <xf numFmtId="49" fontId="11" fillId="5" borderId="18" xfId="9" applyNumberFormat="1" applyFont="1" applyFill="1" applyBorder="1" applyAlignment="1">
      <alignment horizontal="center"/>
    </xf>
    <xf numFmtId="49" fontId="52" fillId="5" borderId="18" xfId="2" applyNumberFormat="1" applyFont="1" applyFill="1" applyBorder="1" applyAlignment="1"/>
    <xf numFmtId="4" fontId="57" fillId="5" borderId="18" xfId="6" applyNumberFormat="1" applyFont="1" applyFill="1" applyBorder="1" applyAlignment="1"/>
    <xf numFmtId="0" fontId="52" fillId="5" borderId="18" xfId="2" applyFont="1" applyFill="1" applyBorder="1" applyAlignment="1"/>
    <xf numFmtId="49" fontId="11" fillId="5" borderId="18" xfId="9" applyNumberFormat="1" applyFont="1" applyFill="1" applyBorder="1" applyAlignment="1"/>
    <xf numFmtId="0" fontId="8" fillId="5" borderId="18" xfId="9" applyFont="1" applyFill="1" applyBorder="1" applyAlignment="1"/>
    <xf numFmtId="4" fontId="58" fillId="5" borderId="18" xfId="6" applyNumberFormat="1" applyFont="1" applyFill="1" applyBorder="1" applyAlignment="1"/>
    <xf numFmtId="0" fontId="47" fillId="5" borderId="19" xfId="2" applyFont="1" applyFill="1" applyBorder="1" applyAlignment="1"/>
    <xf numFmtId="0" fontId="47" fillId="5" borderId="20" xfId="2" applyFont="1" applyFill="1" applyBorder="1" applyAlignment="1"/>
    <xf numFmtId="4" fontId="47" fillId="5" borderId="18" xfId="2" applyNumberFormat="1" applyFont="1" applyFill="1" applyBorder="1" applyAlignment="1"/>
    <xf numFmtId="0" fontId="48" fillId="5" borderId="18" xfId="2" applyFont="1" applyFill="1" applyBorder="1" applyAlignment="1"/>
    <xf numFmtId="0" fontId="47" fillId="5" borderId="0" xfId="2" applyFont="1" applyFill="1" applyAlignment="1"/>
    <xf numFmtId="4" fontId="47" fillId="5" borderId="0" xfId="2" applyNumberFormat="1" applyFont="1" applyFill="1" applyAlignment="1"/>
    <xf numFmtId="0" fontId="32" fillId="5" borderId="0" xfId="2" applyFont="1" applyFill="1" applyAlignment="1"/>
    <xf numFmtId="0" fontId="0" fillId="0" borderId="0" xfId="0" applyAlignment="1"/>
    <xf numFmtId="0" fontId="5" fillId="0" borderId="7" xfId="2" quotePrefix="1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horizontal="left"/>
      <protection locked="0"/>
    </xf>
    <xf numFmtId="0" fontId="60" fillId="0" borderId="0" xfId="2" applyFont="1" applyAlignment="1" applyProtection="1">
      <alignment horizontal="left"/>
      <protection locked="0"/>
    </xf>
    <xf numFmtId="0" fontId="4" fillId="0" borderId="6" xfId="2" applyFont="1" applyBorder="1" applyAlignment="1" applyProtection="1">
      <alignment horizontal="center"/>
      <protection locked="0"/>
    </xf>
    <xf numFmtId="0" fontId="4" fillId="0" borderId="5" xfId="2" applyFont="1" applyBorder="1" applyAlignment="1">
      <alignment horizontal="center"/>
    </xf>
    <xf numFmtId="0" fontId="4" fillId="0" borderId="1" xfId="2" applyFont="1" applyBorder="1" applyAlignment="1"/>
    <xf numFmtId="0" fontId="4" fillId="0" borderId="2" xfId="2" applyFont="1" applyBorder="1" applyAlignment="1"/>
    <xf numFmtId="4" fontId="4" fillId="0" borderId="2" xfId="3" applyNumberFormat="1" applyFont="1" applyBorder="1" applyAlignment="1"/>
    <xf numFmtId="0" fontId="4" fillId="0" borderId="3" xfId="2" applyFont="1" applyBorder="1" applyAlignment="1"/>
    <xf numFmtId="0" fontId="4" fillId="2" borderId="4" xfId="2" applyFont="1" applyFill="1" applyBorder="1" applyAlignment="1"/>
    <xf numFmtId="0" fontId="4" fillId="2" borderId="0" xfId="2" applyFont="1" applyFill="1" applyAlignment="1"/>
    <xf numFmtId="4" fontId="4" fillId="0" borderId="0" xfId="3" applyNumberFormat="1" applyFont="1" applyAlignment="1"/>
    <xf numFmtId="0" fontId="4" fillId="0" borderId="5" xfId="2" applyFont="1" applyBorder="1" applyAlignment="1"/>
    <xf numFmtId="0" fontId="4" fillId="0" borderId="4" xfId="2" applyFont="1" applyBorder="1" applyAlignment="1"/>
    <xf numFmtId="0" fontId="5" fillId="0" borderId="0" xfId="2" applyFont="1" applyAlignment="1"/>
    <xf numFmtId="0" fontId="5" fillId="0" borderId="6" xfId="2" applyFont="1" applyBorder="1" applyAlignment="1"/>
    <xf numFmtId="0" fontId="4" fillId="0" borderId="6" xfId="2" applyFont="1" applyBorder="1" applyAlignment="1"/>
    <xf numFmtId="0" fontId="4" fillId="0" borderId="7" xfId="2" applyFont="1" applyBorder="1" applyAlignment="1"/>
    <xf numFmtId="0" fontId="4" fillId="0" borderId="6" xfId="2" applyFont="1" applyBorder="1" applyAlignment="1" applyProtection="1">
      <protection locked="0"/>
    </xf>
    <xf numFmtId="0" fontId="6" fillId="0" borderId="6" xfId="2" applyFont="1" applyBorder="1" applyAlignment="1" applyProtection="1">
      <protection locked="0"/>
    </xf>
    <xf numFmtId="0" fontId="4" fillId="0" borderId="0" xfId="2" applyFont="1" applyAlignment="1"/>
    <xf numFmtId="0" fontId="4" fillId="0" borderId="9" xfId="2" applyFont="1" applyBorder="1" applyAlignment="1"/>
    <xf numFmtId="0" fontId="4" fillId="0" borderId="10" xfId="2" applyFont="1" applyBorder="1" applyAlignment="1"/>
    <xf numFmtId="4" fontId="4" fillId="0" borderId="10" xfId="3" applyNumberFormat="1" applyFont="1" applyBorder="1" applyAlignment="1"/>
    <xf numFmtId="0" fontId="4" fillId="0" borderId="11" xfId="2" applyFont="1" applyBorder="1" applyAlignment="1"/>
    <xf numFmtId="4" fontId="4" fillId="0" borderId="0" xfId="3" applyNumberFormat="1" applyFont="1" applyAlignment="1" applyProtection="1">
      <protection locked="0"/>
    </xf>
    <xf numFmtId="0" fontId="9" fillId="0" borderId="0" xfId="2" applyFont="1" applyAlignment="1"/>
    <xf numFmtId="4" fontId="5" fillId="0" borderId="2" xfId="3" applyNumberFormat="1" applyFont="1" applyBorder="1" applyAlignment="1"/>
    <xf numFmtId="4" fontId="5" fillId="3" borderId="12" xfId="3" applyNumberFormat="1" applyFont="1" applyFill="1" applyBorder="1" applyAlignment="1"/>
    <xf numFmtId="4" fontId="4" fillId="0" borderId="0" xfId="2" applyNumberFormat="1" applyFont="1" applyAlignment="1" applyProtection="1">
      <protection locked="0"/>
    </xf>
    <xf numFmtId="0" fontId="4" fillId="0" borderId="14" xfId="2" applyFont="1" applyBorder="1" applyAlignment="1"/>
    <xf numFmtId="0" fontId="5" fillId="0" borderId="15" xfId="2" applyFont="1" applyBorder="1" applyAlignment="1"/>
    <xf numFmtId="0" fontId="4" fillId="0" borderId="15" xfId="2" applyFont="1" applyBorder="1" applyAlignment="1"/>
    <xf numFmtId="4" fontId="5" fillId="0" borderId="15" xfId="3" applyNumberFormat="1" applyFont="1" applyBorder="1" applyAlignment="1"/>
    <xf numFmtId="0" fontId="4" fillId="0" borderId="16" xfId="2" applyFont="1" applyBorder="1" applyAlignment="1"/>
    <xf numFmtId="0" fontId="5" fillId="0" borderId="10" xfId="2" applyFont="1" applyBorder="1" applyAlignment="1"/>
    <xf numFmtId="4" fontId="5" fillId="0" borderId="0" xfId="3" applyNumberFormat="1" applyFont="1" applyAlignment="1"/>
    <xf numFmtId="0" fontId="4" fillId="0" borderId="4" xfId="2" applyFont="1" applyBorder="1" applyAlignment="1" applyProtection="1">
      <protection locked="0"/>
    </xf>
    <xf numFmtId="0" fontId="4" fillId="0" borderId="0" xfId="2" applyFont="1" applyAlignment="1" applyProtection="1">
      <protection locked="0"/>
    </xf>
    <xf numFmtId="0" fontId="4" fillId="0" borderId="17" xfId="2" applyFont="1" applyBorder="1" applyAlignment="1"/>
    <xf numFmtId="0" fontId="10" fillId="0" borderId="6" xfId="2" applyFont="1" applyBorder="1" applyAlignment="1"/>
    <xf numFmtId="14" fontId="11" fillId="0" borderId="18" xfId="2" applyNumberFormat="1" applyFont="1" applyBorder="1"/>
    <xf numFmtId="14" fontId="10" fillId="0" borderId="18" xfId="2" applyNumberFormat="1" applyFont="1" applyBorder="1" applyProtection="1">
      <protection locked="0"/>
    </xf>
    <xf numFmtId="0" fontId="4" fillId="0" borderId="0" xfId="4" quotePrefix="1" applyFont="1"/>
    <xf numFmtId="0" fontId="11" fillId="0" borderId="8" xfId="2" applyFont="1" applyBorder="1" applyAlignment="1" applyProtection="1">
      <alignment horizontal="left"/>
      <protection locked="0"/>
    </xf>
    <xf numFmtId="0" fontId="13" fillId="0" borderId="33" xfId="2" applyFont="1" applyBorder="1" applyAlignment="1" applyProtection="1">
      <alignment horizontal="left"/>
      <protection locked="0"/>
    </xf>
    <xf numFmtId="0" fontId="13" fillId="0" borderId="35" xfId="2" applyFont="1" applyBorder="1" applyAlignment="1" applyProtection="1">
      <alignment horizontal="left"/>
      <protection locked="0"/>
    </xf>
    <xf numFmtId="0" fontId="34" fillId="5" borderId="0" xfId="0" applyFont="1" applyFill="1" applyAlignment="1">
      <alignment wrapText="1"/>
    </xf>
    <xf numFmtId="0" fontId="34" fillId="5" borderId="0" xfId="0" applyFont="1" applyFill="1"/>
    <xf numFmtId="43" fontId="34" fillId="5" borderId="0" xfId="1" applyFont="1" applyFill="1"/>
    <xf numFmtId="4" fontId="34" fillId="5" borderId="0" xfId="0" applyNumberFormat="1" applyFont="1" applyFill="1"/>
    <xf numFmtId="0" fontId="61" fillId="5" borderId="0" xfId="0" applyFont="1" applyFill="1" applyAlignment="1">
      <alignment horizontal="center"/>
    </xf>
    <xf numFmtId="0" fontId="61" fillId="5" borderId="0" xfId="4" applyFont="1" applyFill="1" applyAlignment="1">
      <alignment horizontal="center"/>
    </xf>
    <xf numFmtId="0" fontId="61" fillId="5" borderId="0" xfId="4" applyFont="1" applyFill="1" applyAlignment="1">
      <alignment horizontal="center"/>
    </xf>
    <xf numFmtId="0" fontId="43" fillId="5" borderId="0" xfId="0" applyFont="1" applyFill="1"/>
    <xf numFmtId="0" fontId="43" fillId="5" borderId="21" xfId="0" applyFont="1" applyFill="1" applyBorder="1"/>
    <xf numFmtId="0" fontId="48" fillId="5" borderId="21" xfId="0" applyFont="1" applyFill="1" applyBorder="1"/>
    <xf numFmtId="0" fontId="48" fillId="5" borderId="0" xfId="0" applyFont="1" applyFill="1"/>
    <xf numFmtId="0" fontId="43" fillId="5" borderId="0" xfId="0" applyFont="1" applyFill="1" applyAlignment="1">
      <alignment horizontal="center"/>
    </xf>
    <xf numFmtId="49" fontId="48" fillId="5" borderId="21" xfId="0" applyNumberFormat="1" applyFont="1" applyFill="1" applyBorder="1"/>
    <xf numFmtId="0" fontId="43" fillId="5" borderId="0" xfId="0" applyFont="1" applyFill="1" applyAlignment="1">
      <alignment horizontal="left"/>
    </xf>
    <xf numFmtId="14" fontId="43" fillId="5" borderId="21" xfId="0" applyNumberFormat="1" applyFont="1" applyFill="1" applyBorder="1"/>
    <xf numFmtId="49" fontId="47" fillId="5" borderId="0" xfId="0" applyNumberFormat="1" applyFont="1" applyFill="1"/>
    <xf numFmtId="0" fontId="62" fillId="5" borderId="0" xfId="0" applyFont="1" applyFill="1" applyAlignment="1">
      <alignment horizontal="center"/>
    </xf>
    <xf numFmtId="0" fontId="43" fillId="5" borderId="83" xfId="0" applyFont="1" applyFill="1" applyBorder="1"/>
    <xf numFmtId="0" fontId="48" fillId="5" borderId="83" xfId="0" applyFont="1" applyFill="1" applyBorder="1"/>
    <xf numFmtId="0" fontId="62" fillId="5" borderId="21" xfId="0" applyFont="1" applyFill="1" applyBorder="1" applyAlignment="1">
      <alignment horizontal="center"/>
    </xf>
    <xf numFmtId="0" fontId="63" fillId="5" borderId="0" xfId="0" applyFont="1" applyFill="1"/>
    <xf numFmtId="0" fontId="43" fillId="5" borderId="0" xfId="0" applyFont="1" applyFill="1" applyAlignment="1">
      <alignment horizontal="right"/>
    </xf>
    <xf numFmtId="0" fontId="5" fillId="10" borderId="82" xfId="0" applyFont="1" applyFill="1" applyBorder="1" applyAlignment="1">
      <alignment horizontal="center" wrapText="1"/>
    </xf>
    <xf numFmtId="0" fontId="5" fillId="10" borderId="83" xfId="0" applyFont="1" applyFill="1" applyBorder="1" applyAlignment="1">
      <alignment horizontal="center" wrapText="1"/>
    </xf>
    <xf numFmtId="0" fontId="5" fillId="10" borderId="84" xfId="0" applyFont="1" applyFill="1" applyBorder="1" applyAlignment="1">
      <alignment horizontal="center" wrapText="1"/>
    </xf>
    <xf numFmtId="0" fontId="5" fillId="10" borderId="85" xfId="0" applyFont="1" applyFill="1" applyBorder="1" applyAlignment="1">
      <alignment horizontal="center" wrapText="1"/>
    </xf>
    <xf numFmtId="0" fontId="5" fillId="10" borderId="27" xfId="0" applyFont="1" applyFill="1" applyBorder="1" applyAlignment="1">
      <alignment horizontal="center" wrapText="1"/>
    </xf>
    <xf numFmtId="0" fontId="5" fillId="10" borderId="28" xfId="0" applyFont="1" applyFill="1" applyBorder="1" applyAlignment="1">
      <alignment horizontal="center" wrapText="1"/>
    </xf>
    <xf numFmtId="43" fontId="35" fillId="10" borderId="87" xfId="6" applyFont="1" applyFill="1" applyBorder="1" applyAlignment="1">
      <alignment horizontal="center" vertical="center" wrapText="1"/>
    </xf>
    <xf numFmtId="43" fontId="35" fillId="10" borderId="26" xfId="6" applyFont="1" applyFill="1" applyBorder="1" applyAlignment="1">
      <alignment horizontal="center" vertical="center" wrapText="1"/>
    </xf>
    <xf numFmtId="43" fontId="35" fillId="10" borderId="88" xfId="6" applyFont="1" applyFill="1" applyBorder="1" applyAlignment="1">
      <alignment horizontal="center" vertical="center" wrapText="1"/>
    </xf>
    <xf numFmtId="43" fontId="35" fillId="10" borderId="89" xfId="6" applyFont="1" applyFill="1" applyBorder="1" applyAlignment="1">
      <alignment horizontal="center" vertical="center" wrapText="1"/>
    </xf>
    <xf numFmtId="43" fontId="35" fillId="10" borderId="90" xfId="6" applyFont="1" applyFill="1" applyBorder="1" applyAlignment="1">
      <alignment horizontal="center" vertical="center" wrapText="1"/>
    </xf>
    <xf numFmtId="0" fontId="35" fillId="10" borderId="91" xfId="0" applyFont="1" applyFill="1" applyBorder="1" applyAlignment="1">
      <alignment horizontal="center" vertical="center" wrapText="1"/>
    </xf>
    <xf numFmtId="49" fontId="35" fillId="10" borderId="94" xfId="4" applyNumberFormat="1" applyFont="1" applyFill="1" applyBorder="1" applyAlignment="1">
      <alignment horizontal="center" wrapText="1"/>
    </xf>
    <xf numFmtId="14" fontId="34" fillId="0" borderId="93" xfId="0" applyNumberFormat="1" applyFont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/>
    </xf>
    <xf numFmtId="0" fontId="34" fillId="5" borderId="18" xfId="0" applyFont="1" applyFill="1" applyBorder="1" applyAlignment="1">
      <alignment vertical="center" wrapText="1"/>
    </xf>
    <xf numFmtId="43" fontId="34" fillId="5" borderId="18" xfId="1" applyFont="1" applyFill="1" applyBorder="1" applyAlignment="1">
      <alignment vertical="center" wrapText="1"/>
    </xf>
    <xf numFmtId="0" fontId="34" fillId="5" borderId="18" xfId="0" applyFont="1" applyFill="1" applyBorder="1" applyAlignment="1">
      <alignment vertical="center"/>
    </xf>
    <xf numFmtId="43" fontId="34" fillId="5" borderId="18" xfId="1" applyFont="1" applyFill="1" applyBorder="1" applyAlignment="1">
      <alignment vertical="center"/>
    </xf>
    <xf numFmtId="4" fontId="34" fillId="5" borderId="94" xfId="0" applyNumberFormat="1" applyFont="1" applyFill="1" applyBorder="1" applyAlignment="1">
      <alignment vertical="center"/>
    </xf>
    <xf numFmtId="43" fontId="27" fillId="5" borderId="93" xfId="6" applyFont="1" applyFill="1" applyBorder="1" applyAlignment="1">
      <alignment vertical="center"/>
    </xf>
    <xf numFmtId="49" fontId="64" fillId="0" borderId="18" xfId="0" applyNumberFormat="1" applyFont="1" applyBorder="1" applyAlignment="1">
      <alignment horizontal="left"/>
    </xf>
    <xf numFmtId="49" fontId="64" fillId="0" borderId="18" xfId="0" applyNumberFormat="1" applyFont="1" applyBorder="1" applyAlignment="1">
      <alignment horizontal="left" wrapText="1"/>
    </xf>
    <xf numFmtId="166" fontId="34" fillId="5" borderId="18" xfId="0" applyNumberFormat="1" applyFont="1" applyFill="1" applyBorder="1" applyAlignment="1">
      <alignment vertical="center"/>
    </xf>
    <xf numFmtId="0" fontId="36" fillId="0" borderId="44" xfId="0" applyFont="1" applyBorder="1" applyAlignment="1">
      <alignment horizontal="center" wrapText="1"/>
    </xf>
    <xf numFmtId="0" fontId="36" fillId="0" borderId="45" xfId="0" applyFont="1" applyBorder="1" applyAlignment="1">
      <alignment horizontal="center"/>
    </xf>
    <xf numFmtId="43" fontId="36" fillId="0" borderId="45" xfId="0" applyNumberFormat="1" applyFont="1" applyBorder="1"/>
    <xf numFmtId="43" fontId="36" fillId="0" borderId="45" xfId="0" applyNumberFormat="1" applyFont="1" applyBorder="1" applyAlignment="1">
      <alignment horizontal="center"/>
    </xf>
    <xf numFmtId="43" fontId="36" fillId="0" borderId="45" xfId="0" applyNumberFormat="1" applyFont="1" applyBorder="1" applyAlignment="1">
      <alignment wrapText="1"/>
    </xf>
    <xf numFmtId="43" fontId="36" fillId="0" borderId="46" xfId="0" applyNumberFormat="1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43" fontId="36" fillId="0" borderId="0" xfId="0" applyNumberFormat="1" applyFont="1"/>
    <xf numFmtId="43" fontId="36" fillId="0" borderId="0" xfId="0" applyNumberFormat="1" applyFont="1" applyAlignment="1">
      <alignment wrapText="1"/>
    </xf>
    <xf numFmtId="0" fontId="47" fillId="5" borderId="0" xfId="0" applyFont="1" applyFill="1"/>
    <xf numFmtId="0" fontId="5" fillId="5" borderId="0" xfId="4" applyFont="1" applyFill="1" applyAlignment="1">
      <alignment horizontal="center"/>
    </xf>
    <xf numFmtId="0" fontId="4" fillId="5" borderId="6" xfId="4" applyFont="1" applyFill="1" applyBorder="1" applyAlignment="1" applyProtection="1">
      <alignment horizontal="center"/>
      <protection locked="0"/>
    </xf>
    <xf numFmtId="0" fontId="61" fillId="5" borderId="0" xfId="4" applyFont="1" applyFill="1" applyAlignment="1" applyProtection="1">
      <alignment horizontal="center"/>
      <protection locked="0"/>
    </xf>
    <xf numFmtId="0" fontId="61" fillId="5" borderId="6" xfId="4" applyFont="1" applyFill="1" applyBorder="1" applyAlignment="1" applyProtection="1">
      <alignment horizontal="center"/>
      <protection locked="0"/>
    </xf>
    <xf numFmtId="0" fontId="34" fillId="5" borderId="6" xfId="0" applyFont="1" applyFill="1" applyBorder="1" applyAlignment="1">
      <alignment wrapText="1"/>
    </xf>
    <xf numFmtId="0" fontId="61" fillId="5" borderId="0" xfId="4" applyFont="1" applyFill="1" applyAlignment="1" applyProtection="1">
      <alignment horizontal="center"/>
      <protection locked="0"/>
    </xf>
    <xf numFmtId="0" fontId="4" fillId="5" borderId="0" xfId="4" applyFont="1" applyFill="1" applyAlignment="1" applyProtection="1">
      <alignment horizontal="center"/>
      <protection locked="0"/>
    </xf>
    <xf numFmtId="0" fontId="61" fillId="5" borderId="6" xfId="4" applyFont="1" applyFill="1" applyBorder="1" applyAlignment="1" applyProtection="1">
      <alignment horizontal="center"/>
      <protection locked="0"/>
    </xf>
    <xf numFmtId="0" fontId="61" fillId="5" borderId="0" xfId="4" applyFont="1" applyFill="1" applyProtection="1">
      <protection locked="0"/>
    </xf>
    <xf numFmtId="0" fontId="3" fillId="5" borderId="49" xfId="5" applyFill="1" applyBorder="1"/>
  </cellXfs>
  <cellStyles count="11">
    <cellStyle name="Millares" xfId="1" builtinId="3"/>
    <cellStyle name="Millares 11 2" xfId="6" xr:uid="{3D1E84D9-CBB0-460E-8CAC-7A19831A285D}"/>
    <cellStyle name="Millares 2" xfId="3" xr:uid="{D92CF69B-5565-48A0-8E3B-3AAFA18E99C8}"/>
    <cellStyle name="Normal" xfId="0" builtinId="0"/>
    <cellStyle name="Normal 13" xfId="9" xr:uid="{2C62ADBA-4BDC-4DE7-9794-F9947DE7B7C6}"/>
    <cellStyle name="Normal 2" xfId="2" xr:uid="{5171115C-397A-44A2-B6B3-C5EFF8EEF067}"/>
    <cellStyle name="Normal 2 2" xfId="4" xr:uid="{C836A381-F99A-4FCF-A994-7372C152C752}"/>
    <cellStyle name="Normal 2 2 2" xfId="7" xr:uid="{E2B0E4CF-6BE9-4942-A490-CDBB6F0E01D5}"/>
    <cellStyle name="Normal 3" xfId="5" xr:uid="{2DA1B1AB-D5AA-4FE1-84E6-3D162467EDE6}"/>
    <cellStyle name="Normal 3 2" xfId="10" xr:uid="{F0025531-8A58-420A-BA78-D5BE84D76769}"/>
    <cellStyle name="Normal 8 4" xfId="8" xr:uid="{CC07ACDD-1411-4E95-94B9-E8291E3C78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2047875</xdr:colOff>
      <xdr:row>0</xdr:row>
      <xdr:rowOff>100965</xdr:rowOff>
    </xdr:from>
    <xdr:to>
      <xdr:col>4</xdr:col>
      <xdr:colOff>283845</xdr:colOff>
      <xdr:row>3</xdr:row>
      <xdr:rowOff>8439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BAADCD-B937-4C3B-90CB-8FE6D94E1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100965"/>
          <a:ext cx="912495" cy="507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635000</xdr:colOff>
      <xdr:row>0</xdr:row>
      <xdr:rowOff>74083</xdr:rowOff>
    </xdr:from>
    <xdr:to>
      <xdr:col>7</xdr:col>
      <xdr:colOff>466937</xdr:colOff>
      <xdr:row>3</xdr:row>
      <xdr:rowOff>171027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2C074B-F907-4E69-9AFA-CA034CB4339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8800" y="74083"/>
          <a:ext cx="1355937" cy="66844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2047875</xdr:colOff>
      <xdr:row>0</xdr:row>
      <xdr:rowOff>100965</xdr:rowOff>
    </xdr:from>
    <xdr:to>
      <xdr:col>4</xdr:col>
      <xdr:colOff>131445</xdr:colOff>
      <xdr:row>3</xdr:row>
      <xdr:rowOff>37014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9FD711-2E73-43B6-B579-4062392DA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100965"/>
          <a:ext cx="912495" cy="507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2047875</xdr:colOff>
      <xdr:row>0</xdr:row>
      <xdr:rowOff>100965</xdr:rowOff>
    </xdr:from>
    <xdr:to>
      <xdr:col>4</xdr:col>
      <xdr:colOff>302895</xdr:colOff>
      <xdr:row>3</xdr:row>
      <xdr:rowOff>65589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921158-2647-473D-95DA-4098DBE5B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100965"/>
          <a:ext cx="912495" cy="536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53340</xdr:rowOff>
    </xdr:from>
    <xdr:to>
      <xdr:col>5</xdr:col>
      <xdr:colOff>140970</xdr:colOff>
      <xdr:row>3</xdr:row>
      <xdr:rowOff>46539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0FA40A-72D9-4A63-BABC-C48C7B5ED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53340"/>
          <a:ext cx="912495" cy="5932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289561</xdr:colOff>
      <xdr:row>1</xdr:row>
      <xdr:rowOff>91440</xdr:rowOff>
    </xdr:from>
    <xdr:to>
      <xdr:col>9</xdr:col>
      <xdr:colOff>451486</xdr:colOff>
      <xdr:row>4</xdr:row>
      <xdr:rowOff>4629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452C68-6C69-44DC-8D33-F95BB0DB8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5361" y="281940"/>
          <a:ext cx="923925" cy="4846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</xdr:rowOff>
    </xdr:from>
    <xdr:to>
      <xdr:col>2</xdr:col>
      <xdr:colOff>358776</xdr:colOff>
      <xdr:row>2</xdr:row>
      <xdr:rowOff>106581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44308B-F132-4EF2-8D99-768EF7C68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9525"/>
          <a:ext cx="911226" cy="4780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104775</xdr:rowOff>
    </xdr:from>
    <xdr:to>
      <xdr:col>11</xdr:col>
      <xdr:colOff>704850</xdr:colOff>
      <xdr:row>3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55A5-573B-4B14-A338-1A2A1165990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704850" cy="3714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333376</xdr:colOff>
      <xdr:row>1</xdr:row>
      <xdr:rowOff>76200</xdr:rowOff>
    </xdr:from>
    <xdr:to>
      <xdr:col>4</xdr:col>
      <xdr:colOff>1209676</xdr:colOff>
      <xdr:row>4</xdr:row>
      <xdr:rowOff>93134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2620EA-C6CC-4285-896D-CFC8016180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6" y="266700"/>
          <a:ext cx="876300" cy="588434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57150</xdr:rowOff>
    </xdr:from>
    <xdr:to>
      <xdr:col>4</xdr:col>
      <xdr:colOff>1228726</xdr:colOff>
      <xdr:row>3</xdr:row>
      <xdr:rowOff>216959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134AA7-9A95-4106-8D29-C3F0D37895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1" y="57150"/>
          <a:ext cx="876300" cy="77893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elisse.vargas\Downloads\0%20FORMULARIO%20DE%20CORTE%202020%20A%20SER%20REMITIDOS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elisse.vargas\Downloads\0%20FORMULARIO%20DE%20CORTE%202020%20A%20SER%20REMITID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ELIS~1.VAR\AppData\Local\Temp\Rar$DIa0.327\CG002_00103356499_20200715101839_KQKM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ciliación Banc"/>
      <sheetName val="ESTADOS MOV. BANCARIOS"/>
      <sheetName val="Movimientos Ant. Fin."/>
      <sheetName val="Arqueo de Caja"/>
      <sheetName val="Arqueo de cheques"/>
      <sheetName val="Transf. Recibidas"/>
      <sheetName val="Deuda Administrativa"/>
      <sheetName val="Cuadro Comparativo de Bienes"/>
      <sheetName val="Baja de Bienes"/>
      <sheetName val="Adq. de Bienes para Transf."/>
      <sheetName val="Lev. Adq. de Inmuebles"/>
      <sheetName val="Cheques Ant. Fin."/>
      <sheetName val="Obras en Proceso"/>
      <sheetName val="Ejec. Captación Directa"/>
      <sheetName val="Bienes  de Consumo"/>
      <sheetName val="Planilla Ejec. Rec Ext "/>
      <sheetName val="Bienes Inmuebles"/>
      <sheetName val="Amortización Póliza"/>
      <sheetName val="Alq, y Pagos Anticipados"/>
      <sheetName val="Licencias y Sofware"/>
      <sheetName val="Formulario Inversiones"/>
      <sheetName val="Propuestas de Asientos "/>
      <sheetName val="Trasferencia de la Presidencia"/>
      <sheetName val="Cuentas Por Cobrar Org. Rec."/>
      <sheetName val="Anticipo de Credito Impositivo"/>
      <sheetName val="Resumen de Valores "/>
    </sheetNames>
    <sheetDataSet>
      <sheetData sheetId="0">
        <row r="15">
          <cell r="B15" t="str">
            <v xml:space="preserve">Lic. </v>
          </cell>
          <cell r="C15" t="str">
            <v>Lic.</v>
          </cell>
          <cell r="D15" t="str">
            <v>Lic.</v>
          </cell>
        </row>
        <row r="16">
          <cell r="B16" t="str">
            <v>Enc.</v>
          </cell>
          <cell r="C16" t="str">
            <v>Enc.</v>
          </cell>
          <cell r="D16" t="str">
            <v>Gerente Financiero</v>
          </cell>
        </row>
        <row r="17">
          <cell r="B17" t="str">
            <v>Preparado por</v>
          </cell>
          <cell r="C17" t="str">
            <v>Revisado por</v>
          </cell>
          <cell r="D17" t="str">
            <v>Aprobado por</v>
          </cell>
        </row>
        <row r="18">
          <cell r="B18">
            <v>44013</v>
          </cell>
          <cell r="C18">
            <v>44013</v>
          </cell>
          <cell r="D18">
            <v>44013</v>
          </cell>
        </row>
        <row r="19">
          <cell r="B19" t="str">
            <v>Fecha de Preparación</v>
          </cell>
          <cell r="C19" t="str">
            <v>Fecha de Revisión</v>
          </cell>
          <cell r="D19" t="str">
            <v>Fecha de Aprobación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ciliación Banc"/>
      <sheetName val="ESTADOS MOV. BANCARIOS"/>
      <sheetName val="Movimientos Ant. Fin."/>
      <sheetName val="Arqueo de Caja"/>
      <sheetName val="Arqueo de cheques"/>
      <sheetName val="Transf. Recibidas"/>
      <sheetName val="Deuda Administrativa"/>
      <sheetName val="Cuadro Comparativo de Bienes"/>
      <sheetName val="Baja de Bienes"/>
      <sheetName val="Adq. de Bienes para Transf."/>
      <sheetName val="Lev. Adq. de Inmuebles"/>
      <sheetName val="Cheques Ant. Fin."/>
      <sheetName val="Obras en Proceso"/>
      <sheetName val="Ejec. Captación Directa"/>
      <sheetName val="Bienes  de Consumo"/>
      <sheetName val="Planilla Ejec. Rec Ext "/>
      <sheetName val="Bienes Inmuebles"/>
      <sheetName val="Amortización Póliza"/>
      <sheetName val="Alq, y Pagos Anticipados"/>
      <sheetName val="Licencias y Sofware"/>
      <sheetName val="Formulario Inversiones"/>
      <sheetName val="Propuestas de Asientos "/>
      <sheetName val="Trasferencia de la Presidencia"/>
      <sheetName val="Cuentas Por Cobrar Org. Rec."/>
      <sheetName val="Anticipo de Credito Impositivo"/>
      <sheetName val="Resumen de Valores "/>
    </sheetNames>
    <sheetDataSet>
      <sheetData sheetId="0">
        <row r="6">
          <cell r="A6" t="str">
            <v>Institución</v>
          </cell>
        </row>
        <row r="8">
          <cell r="A8" t="str">
            <v xml:space="preserve">Sub-Capítulo </v>
          </cell>
        </row>
        <row r="9">
          <cell r="A9" t="str">
            <v xml:space="preserve">DAF </v>
          </cell>
        </row>
        <row r="10">
          <cell r="A10" t="str">
            <v>UE</v>
          </cell>
        </row>
        <row r="11">
          <cell r="A11" t="str">
            <v>Fecha</v>
          </cell>
        </row>
        <row r="15">
          <cell r="B15" t="str">
            <v xml:space="preserve">Lic. </v>
          </cell>
          <cell r="C15" t="str">
            <v>Lic.</v>
          </cell>
        </row>
        <row r="16">
          <cell r="B16" t="str">
            <v>Enc.</v>
          </cell>
          <cell r="C16" t="str">
            <v>Enc.</v>
          </cell>
        </row>
        <row r="17">
          <cell r="B17" t="str">
            <v>Preparado por</v>
          </cell>
          <cell r="C17" t="str">
            <v>Revisado por</v>
          </cell>
        </row>
        <row r="18">
          <cell r="B18">
            <v>44013</v>
          </cell>
          <cell r="C18">
            <v>44013</v>
          </cell>
        </row>
        <row r="19">
          <cell r="B19" t="str">
            <v>Fecha de Preparación</v>
          </cell>
          <cell r="C19" t="str">
            <v>Fecha de Revisión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jecutora"/>
      <sheetName val="Definiciï¿½n"/>
    </sheetNames>
    <sheetDataSet>
      <sheetData sheetId="0">
        <row r="30">
          <cell r="H30" t="str">
            <v>DEPRECIACION BIENES INTANGIBLES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B55E-46BE-4D1F-95F4-96D5F3A52302}">
  <dimension ref="A1:I55"/>
  <sheetViews>
    <sheetView workbookViewId="0">
      <selection activeCell="H10" sqref="H10:I10"/>
    </sheetView>
  </sheetViews>
  <sheetFormatPr baseColWidth="10" defaultRowHeight="15" x14ac:dyDescent="0.25"/>
  <cols>
    <col min="3" max="3" width="31.140625" customWidth="1"/>
    <col min="4" max="4" width="9" customWidth="1"/>
    <col min="5" max="5" width="9.7109375" customWidth="1"/>
    <col min="6" max="6" width="6.7109375" customWidth="1"/>
    <col min="7" max="7" width="8.85546875" customWidth="1"/>
    <col min="8" max="8" width="12.85546875" customWidth="1"/>
    <col min="9" max="9" width="6" customWidth="1"/>
  </cols>
  <sheetData>
    <row r="1" spans="1:9" ht="15.75" x14ac:dyDescent="0.25">
      <c r="A1" s="1"/>
      <c r="B1" s="2"/>
      <c r="C1" s="2"/>
      <c r="D1" s="2"/>
      <c r="E1" s="2"/>
      <c r="F1" s="2"/>
      <c r="G1" s="2"/>
      <c r="H1" s="3"/>
      <c r="I1" s="4"/>
    </row>
    <row r="2" spans="1:9" ht="15.75" x14ac:dyDescent="0.25">
      <c r="A2" s="5"/>
      <c r="B2" s="6"/>
      <c r="C2" s="6"/>
      <c r="D2" s="6"/>
      <c r="E2" s="6"/>
      <c r="F2" s="6"/>
      <c r="G2" s="6"/>
      <c r="H2" s="7"/>
      <c r="I2" s="8"/>
    </row>
    <row r="3" spans="1:9" ht="15.75" x14ac:dyDescent="0.25">
      <c r="A3" s="5"/>
      <c r="B3" s="6"/>
      <c r="C3" s="6"/>
      <c r="D3" s="6"/>
      <c r="E3" s="6"/>
      <c r="F3" s="6"/>
      <c r="G3" s="6"/>
      <c r="H3" s="7"/>
      <c r="I3" s="8"/>
    </row>
    <row r="4" spans="1:9" ht="15.75" x14ac:dyDescent="0.25">
      <c r="A4" s="5"/>
      <c r="B4" s="6"/>
      <c r="C4" s="6"/>
      <c r="D4" s="6"/>
      <c r="E4" s="6"/>
      <c r="F4" s="6"/>
      <c r="G4" s="6"/>
      <c r="H4" s="7"/>
      <c r="I4" s="8"/>
    </row>
    <row r="5" spans="1:9" ht="15.75" x14ac:dyDescent="0.25">
      <c r="A5" s="9" t="s">
        <v>0</v>
      </c>
      <c r="B5" s="10"/>
      <c r="C5" s="10"/>
      <c r="D5" s="10"/>
      <c r="E5" s="10"/>
      <c r="F5" s="10"/>
      <c r="G5" s="10"/>
      <c r="H5" s="10"/>
      <c r="I5" s="11"/>
    </row>
    <row r="6" spans="1:9" x14ac:dyDescent="0.25">
      <c r="A6" s="12" t="s">
        <v>143</v>
      </c>
      <c r="B6" s="13"/>
      <c r="C6" s="13"/>
      <c r="D6" s="13"/>
      <c r="E6" s="13"/>
      <c r="F6" s="13"/>
      <c r="G6" s="13"/>
      <c r="H6" s="13"/>
      <c r="I6" s="14"/>
    </row>
    <row r="7" spans="1:9" ht="15.75" x14ac:dyDescent="0.25">
      <c r="A7" s="15"/>
      <c r="B7" s="16"/>
      <c r="C7" s="16"/>
      <c r="D7" s="16"/>
      <c r="E7" s="16"/>
      <c r="F7" s="16"/>
      <c r="G7" s="16"/>
      <c r="H7" s="17"/>
      <c r="I7" s="18"/>
    </row>
    <row r="8" spans="1:9" ht="15.75" x14ac:dyDescent="0.25">
      <c r="A8" s="19"/>
      <c r="B8" s="20" t="s">
        <v>1</v>
      </c>
      <c r="C8" s="21" t="s">
        <v>123</v>
      </c>
      <c r="D8" s="22"/>
      <c r="E8" s="22"/>
      <c r="F8" s="22"/>
      <c r="G8" s="23"/>
      <c r="H8" s="24"/>
      <c r="I8" s="8"/>
    </row>
    <row r="9" spans="1:9" ht="15.75" x14ac:dyDescent="0.25">
      <c r="A9" s="19"/>
      <c r="B9" s="25" t="s">
        <v>2</v>
      </c>
      <c r="C9" s="25"/>
      <c r="D9" s="441" t="s">
        <v>122</v>
      </c>
      <c r="E9" s="26"/>
      <c r="F9" s="26"/>
      <c r="G9" s="27"/>
      <c r="H9" s="24"/>
      <c r="I9" s="8"/>
    </row>
    <row r="10" spans="1:9" ht="15.75" x14ac:dyDescent="0.25">
      <c r="A10" s="19"/>
      <c r="B10" s="28" t="s">
        <v>3</v>
      </c>
      <c r="C10" s="28"/>
      <c r="D10" s="29" t="s">
        <v>142</v>
      </c>
      <c r="E10" s="29"/>
      <c r="F10" s="30" t="s">
        <v>4</v>
      </c>
      <c r="G10" s="30"/>
      <c r="H10" s="29" t="s">
        <v>138</v>
      </c>
      <c r="I10" s="31"/>
    </row>
    <row r="11" spans="1:9" ht="15.75" x14ac:dyDescent="0.25">
      <c r="A11" s="19"/>
      <c r="B11" s="32" t="s">
        <v>5</v>
      </c>
      <c r="C11" s="33" t="s">
        <v>137</v>
      </c>
      <c r="D11" s="34"/>
      <c r="E11" s="35"/>
      <c r="F11" s="36"/>
      <c r="G11" s="37"/>
      <c r="H11" s="38"/>
      <c r="I11" s="8"/>
    </row>
    <row r="12" spans="1:9" ht="16.5" thickBot="1" x14ac:dyDescent="0.3">
      <c r="A12" s="19"/>
      <c r="B12" s="39"/>
      <c r="C12" s="39"/>
      <c r="D12" s="39"/>
      <c r="E12" s="39"/>
      <c r="F12" s="40"/>
      <c r="G12" s="41"/>
      <c r="H12" s="7"/>
      <c r="I12" s="8"/>
    </row>
    <row r="13" spans="1:9" ht="16.5" thickTop="1" x14ac:dyDescent="0.25">
      <c r="A13" s="42"/>
      <c r="B13" s="43"/>
      <c r="C13" s="43"/>
      <c r="D13" s="43"/>
      <c r="E13" s="43"/>
      <c r="F13" s="43"/>
      <c r="G13" s="43"/>
      <c r="H13" s="44"/>
      <c r="I13" s="45"/>
    </row>
    <row r="14" spans="1:9" ht="15.75" x14ac:dyDescent="0.25">
      <c r="A14" s="19"/>
      <c r="B14" s="39"/>
      <c r="C14" s="39"/>
      <c r="D14" s="39"/>
      <c r="E14" s="39"/>
      <c r="F14" s="39"/>
      <c r="G14" s="39"/>
      <c r="H14" s="46" t="s">
        <v>6</v>
      </c>
      <c r="I14" s="8"/>
    </row>
    <row r="15" spans="1:9" ht="15.75" x14ac:dyDescent="0.25">
      <c r="A15" s="19"/>
      <c r="B15" s="20" t="s">
        <v>7</v>
      </c>
      <c r="C15" s="20"/>
      <c r="D15" s="20"/>
      <c r="E15" s="20"/>
      <c r="F15" s="47"/>
      <c r="G15" s="47"/>
      <c r="H15" s="48">
        <v>2280374.15</v>
      </c>
      <c r="I15" s="8"/>
    </row>
    <row r="16" spans="1:9" ht="15.75" x14ac:dyDescent="0.25">
      <c r="A16" s="19"/>
      <c r="B16" s="39"/>
      <c r="C16" s="39"/>
      <c r="D16" s="39"/>
      <c r="E16" s="39"/>
      <c r="F16" s="39"/>
      <c r="G16" s="39"/>
      <c r="H16" s="48"/>
      <c r="I16" s="8"/>
    </row>
    <row r="17" spans="1:9" ht="15.75" x14ac:dyDescent="0.25">
      <c r="A17" s="19"/>
      <c r="B17" s="49" t="s">
        <v>8</v>
      </c>
      <c r="C17" s="49"/>
      <c r="D17" s="49"/>
      <c r="E17" s="49"/>
      <c r="F17" s="39"/>
      <c r="G17" s="39"/>
      <c r="H17" s="48"/>
      <c r="I17" s="8"/>
    </row>
    <row r="18" spans="1:9" ht="15.75" x14ac:dyDescent="0.25">
      <c r="A18" s="19"/>
      <c r="B18" s="39" t="s">
        <v>9</v>
      </c>
      <c r="C18" s="39"/>
      <c r="D18" s="39"/>
      <c r="E18" s="39"/>
      <c r="F18" s="50"/>
      <c r="G18" s="50"/>
      <c r="H18" s="48"/>
      <c r="I18" s="8"/>
    </row>
    <row r="19" spans="1:9" ht="15.75" x14ac:dyDescent="0.25">
      <c r="A19" s="19"/>
      <c r="B19" s="39" t="s">
        <v>10</v>
      </c>
      <c r="C19" s="39"/>
      <c r="D19" s="39"/>
      <c r="E19" s="39"/>
      <c r="F19" s="47"/>
      <c r="G19" s="47"/>
      <c r="H19" s="48"/>
      <c r="I19" s="8"/>
    </row>
    <row r="20" spans="1:9" ht="15.75" x14ac:dyDescent="0.25">
      <c r="A20" s="19"/>
      <c r="B20" s="39"/>
      <c r="C20" s="39"/>
      <c r="D20" s="39"/>
      <c r="E20" s="39"/>
      <c r="F20" s="51"/>
      <c r="G20" s="51"/>
      <c r="H20" s="48"/>
      <c r="I20" s="8"/>
    </row>
    <row r="21" spans="1:9" ht="15.75" x14ac:dyDescent="0.25">
      <c r="A21" s="19"/>
      <c r="B21" s="20" t="s">
        <v>11</v>
      </c>
      <c r="C21" s="20"/>
      <c r="D21" s="20"/>
      <c r="E21" s="20"/>
      <c r="F21" s="39"/>
      <c r="G21" s="39"/>
      <c r="H21" s="52">
        <f>SUM(H15:H19)</f>
        <v>2280374.15</v>
      </c>
      <c r="I21" s="8"/>
    </row>
    <row r="22" spans="1:9" ht="15.75" x14ac:dyDescent="0.25">
      <c r="A22" s="19"/>
      <c r="B22" s="39"/>
      <c r="C22" s="39"/>
      <c r="D22" s="39"/>
      <c r="E22" s="39"/>
      <c r="F22" s="39"/>
      <c r="G22" s="39"/>
      <c r="H22" s="48"/>
      <c r="I22" s="8"/>
    </row>
    <row r="23" spans="1:9" ht="15.75" x14ac:dyDescent="0.25">
      <c r="A23" s="19"/>
      <c r="B23" s="49" t="s">
        <v>12</v>
      </c>
      <c r="C23" s="49"/>
      <c r="D23" s="49"/>
      <c r="E23" s="49"/>
      <c r="F23" s="39"/>
      <c r="G23" s="39"/>
      <c r="H23" s="48"/>
      <c r="I23" s="8"/>
    </row>
    <row r="24" spans="1:9" ht="15.75" x14ac:dyDescent="0.25">
      <c r="A24" s="19"/>
      <c r="B24" s="39" t="s">
        <v>13</v>
      </c>
      <c r="C24" s="39"/>
      <c r="D24" s="39"/>
      <c r="E24" s="39"/>
      <c r="F24" s="47"/>
      <c r="G24" s="47"/>
      <c r="H24" s="48">
        <v>16540.27</v>
      </c>
      <c r="I24" s="8"/>
    </row>
    <row r="25" spans="1:9" ht="15.75" x14ac:dyDescent="0.25">
      <c r="A25" s="19"/>
      <c r="B25" s="39" t="s">
        <v>14</v>
      </c>
      <c r="C25" s="39"/>
      <c r="D25" s="39"/>
      <c r="E25" s="39"/>
      <c r="F25" s="47"/>
      <c r="G25" s="47"/>
      <c r="H25" s="48"/>
      <c r="I25" s="8"/>
    </row>
    <row r="26" spans="1:9" ht="15.75" x14ac:dyDescent="0.25">
      <c r="A26" s="19"/>
      <c r="B26" s="39" t="s">
        <v>15</v>
      </c>
      <c r="C26" s="39"/>
      <c r="D26" s="39"/>
      <c r="E26" s="39"/>
      <c r="F26" s="51"/>
      <c r="G26" s="51"/>
      <c r="H26" s="48">
        <v>799.81</v>
      </c>
      <c r="I26" s="8"/>
    </row>
    <row r="27" spans="1:9" ht="15.75" x14ac:dyDescent="0.25">
      <c r="A27" s="19"/>
      <c r="B27" s="39"/>
      <c r="C27" s="39"/>
      <c r="D27" s="39"/>
      <c r="E27" s="39"/>
      <c r="F27" s="51"/>
      <c r="G27" s="51"/>
      <c r="H27" s="48"/>
      <c r="I27" s="8"/>
    </row>
    <row r="28" spans="1:9" ht="16.5" thickBot="1" x14ac:dyDescent="0.3">
      <c r="A28" s="19"/>
      <c r="B28" s="20" t="s">
        <v>16</v>
      </c>
      <c r="C28" s="20"/>
      <c r="D28" s="20"/>
      <c r="E28" s="20"/>
      <c r="F28" s="47"/>
      <c r="G28" s="47"/>
      <c r="H28" s="53">
        <f>SUM(H21-H24-H25-H26)</f>
        <v>2263034.0699999998</v>
      </c>
      <c r="I28" s="8"/>
    </row>
    <row r="29" spans="1:9" ht="16.5" thickTop="1" x14ac:dyDescent="0.25">
      <c r="A29" s="19"/>
      <c r="B29" s="54"/>
      <c r="C29" s="54"/>
      <c r="D29" s="54"/>
      <c r="E29" s="54"/>
      <c r="F29" s="54"/>
      <c r="G29" s="54"/>
      <c r="H29" s="55"/>
      <c r="I29" s="8"/>
    </row>
    <row r="30" spans="1:9" ht="15.75" x14ac:dyDescent="0.25">
      <c r="A30" s="19"/>
      <c r="B30" s="39"/>
      <c r="C30" s="39"/>
      <c r="D30" s="39"/>
      <c r="E30" s="39"/>
      <c r="F30" s="39"/>
      <c r="G30" s="39"/>
      <c r="H30" s="7"/>
      <c r="I30" s="8"/>
    </row>
    <row r="31" spans="1:9" ht="15.75" x14ac:dyDescent="0.25">
      <c r="A31" s="19"/>
      <c r="B31" s="39"/>
      <c r="C31" s="39"/>
      <c r="D31" s="39"/>
      <c r="E31" s="39"/>
      <c r="F31" s="39"/>
      <c r="G31" s="39"/>
      <c r="H31" s="46" t="s">
        <v>17</v>
      </c>
      <c r="I31" s="8"/>
    </row>
    <row r="32" spans="1:9" ht="15.75" x14ac:dyDescent="0.25">
      <c r="A32" s="19"/>
      <c r="B32" s="20" t="s">
        <v>18</v>
      </c>
      <c r="C32" s="20"/>
      <c r="D32" s="20"/>
      <c r="E32" s="20"/>
      <c r="F32" s="47"/>
      <c r="G32" s="47"/>
      <c r="H32" s="48">
        <v>2263034.0699999998</v>
      </c>
      <c r="I32" s="8"/>
    </row>
    <row r="33" spans="1:9" ht="15.75" x14ac:dyDescent="0.25">
      <c r="A33" s="19"/>
      <c r="B33" s="20"/>
      <c r="C33" s="20"/>
      <c r="D33" s="20"/>
      <c r="E33" s="20"/>
      <c r="F33" s="51"/>
      <c r="G33" s="51"/>
      <c r="H33" s="48"/>
      <c r="I33" s="8"/>
    </row>
    <row r="34" spans="1:9" ht="15.75" x14ac:dyDescent="0.25">
      <c r="A34" s="19"/>
      <c r="B34" s="49" t="s">
        <v>8</v>
      </c>
      <c r="C34" s="49"/>
      <c r="D34" s="49"/>
      <c r="E34" s="49"/>
      <c r="F34" s="39"/>
      <c r="G34" s="39"/>
      <c r="H34" s="56"/>
      <c r="I34" s="8"/>
    </row>
    <row r="35" spans="1:9" ht="15.75" x14ac:dyDescent="0.25">
      <c r="A35" s="19"/>
      <c r="B35" s="39" t="s">
        <v>19</v>
      </c>
      <c r="C35" s="39"/>
      <c r="D35" s="39"/>
      <c r="E35" s="39"/>
      <c r="F35" s="47"/>
      <c r="G35" s="47"/>
      <c r="H35" s="48"/>
      <c r="I35" s="8"/>
    </row>
    <row r="36" spans="1:9" ht="15.75" x14ac:dyDescent="0.25">
      <c r="A36" s="19"/>
      <c r="B36" s="39"/>
      <c r="C36" s="39"/>
      <c r="D36" s="39"/>
      <c r="E36" s="39"/>
      <c r="F36" s="51"/>
      <c r="G36" s="51"/>
      <c r="H36" s="48">
        <v>0</v>
      </c>
      <c r="I36" s="8"/>
    </row>
    <row r="37" spans="1:9" ht="15.75" x14ac:dyDescent="0.25">
      <c r="A37" s="19"/>
      <c r="B37" s="20" t="s">
        <v>11</v>
      </c>
      <c r="C37" s="20"/>
      <c r="D37" s="20"/>
      <c r="E37" s="20"/>
      <c r="F37" s="57"/>
      <c r="G37" s="57"/>
      <c r="H37" s="3">
        <f>SUM(H32:H36)</f>
        <v>2263034.0699999998</v>
      </c>
      <c r="I37" s="8"/>
    </row>
    <row r="38" spans="1:9" ht="15.75" x14ac:dyDescent="0.25">
      <c r="A38" s="19"/>
      <c r="B38" s="39"/>
      <c r="C38" s="39"/>
      <c r="D38" s="39"/>
      <c r="E38" s="39"/>
      <c r="F38" s="39"/>
      <c r="G38" s="39"/>
      <c r="H38" s="56"/>
      <c r="I38" s="8"/>
    </row>
    <row r="39" spans="1:9" ht="15.75" x14ac:dyDescent="0.25">
      <c r="A39" s="19"/>
      <c r="B39" s="49" t="s">
        <v>12</v>
      </c>
      <c r="C39" s="49"/>
      <c r="D39" s="49"/>
      <c r="E39" s="49"/>
      <c r="F39" s="39"/>
      <c r="G39" s="39"/>
      <c r="H39" s="48"/>
      <c r="I39" s="8"/>
    </row>
    <row r="40" spans="1:9" ht="15.75" x14ac:dyDescent="0.25">
      <c r="A40" s="19"/>
      <c r="B40" s="39" t="s">
        <v>20</v>
      </c>
      <c r="C40" s="39"/>
      <c r="D40" s="39"/>
      <c r="E40" s="39"/>
      <c r="F40" s="57"/>
      <c r="G40" s="57"/>
      <c r="H40" s="48">
        <v>0</v>
      </c>
      <c r="I40" s="8"/>
    </row>
    <row r="41" spans="1:9" ht="15.75" x14ac:dyDescent="0.25">
      <c r="A41" s="19"/>
      <c r="B41" s="39"/>
      <c r="C41" s="39"/>
      <c r="D41" s="39"/>
      <c r="E41" s="39"/>
      <c r="F41" s="58"/>
      <c r="G41" s="58"/>
      <c r="H41" s="48"/>
      <c r="I41" s="8"/>
    </row>
    <row r="42" spans="1:9" ht="16.5" thickBot="1" x14ac:dyDescent="0.3">
      <c r="A42" s="19"/>
      <c r="B42" s="20" t="s">
        <v>16</v>
      </c>
      <c r="C42" s="20"/>
      <c r="D42" s="20"/>
      <c r="E42" s="20"/>
      <c r="F42" s="39"/>
      <c r="G42" s="39"/>
      <c r="H42" s="53">
        <f>SUM(H37-H40)</f>
        <v>2263034.0699999998</v>
      </c>
      <c r="I42" s="8"/>
    </row>
    <row r="43" spans="1:9" ht="17.25" thickTop="1" thickBot="1" x14ac:dyDescent="0.3">
      <c r="A43" s="59"/>
      <c r="B43" s="60"/>
      <c r="C43" s="60"/>
      <c r="D43" s="60"/>
      <c r="E43" s="60"/>
      <c r="F43" s="61"/>
      <c r="G43" s="61"/>
      <c r="H43" s="62"/>
      <c r="I43" s="63"/>
    </row>
    <row r="44" spans="1:9" ht="16.5" thickTop="1" x14ac:dyDescent="0.25">
      <c r="A44" s="42"/>
      <c r="B44" s="64"/>
      <c r="C44" s="64"/>
      <c r="D44" s="64"/>
      <c r="E44" s="64"/>
      <c r="F44" s="43"/>
      <c r="G44" s="43"/>
      <c r="H44" s="65" t="s">
        <v>21</v>
      </c>
      <c r="I44" s="66"/>
    </row>
    <row r="45" spans="1:9" ht="15.75" x14ac:dyDescent="0.25">
      <c r="A45" s="19"/>
      <c r="B45" s="20"/>
      <c r="C45" s="20"/>
      <c r="D45" s="20"/>
      <c r="E45" s="20"/>
      <c r="F45" s="39"/>
      <c r="G45" s="39"/>
      <c r="H45" s="67"/>
      <c r="I45" s="8"/>
    </row>
    <row r="46" spans="1:9" ht="15.75" x14ac:dyDescent="0.25">
      <c r="A46" s="68"/>
      <c r="B46" s="443" t="s">
        <v>139</v>
      </c>
      <c r="C46" s="443"/>
      <c r="D46" s="442" t="s">
        <v>140</v>
      </c>
      <c r="E46" s="442"/>
      <c r="F46" s="69"/>
      <c r="G46" s="444" t="s">
        <v>141</v>
      </c>
      <c r="H46" s="444"/>
      <c r="I46" s="8"/>
    </row>
    <row r="47" spans="1:9" ht="15.75" x14ac:dyDescent="0.25">
      <c r="A47" s="19"/>
      <c r="B47" s="39"/>
      <c r="C47" s="39"/>
      <c r="D47" s="39"/>
      <c r="E47" s="39"/>
      <c r="F47" s="39"/>
      <c r="G47" s="70" t="s">
        <v>23</v>
      </c>
      <c r="H47" s="70"/>
      <c r="I47" s="39"/>
    </row>
    <row r="48" spans="1:9" ht="15.75" x14ac:dyDescent="0.25">
      <c r="A48" s="19"/>
      <c r="B48" s="39" t="s">
        <v>24</v>
      </c>
      <c r="C48" s="39"/>
      <c r="D48" s="47" t="s">
        <v>25</v>
      </c>
      <c r="E48" s="47"/>
      <c r="F48" s="39"/>
      <c r="G48" s="47" t="s">
        <v>26</v>
      </c>
      <c r="H48" s="47"/>
      <c r="I48" s="71"/>
    </row>
    <row r="49" spans="1:9" ht="15.75" x14ac:dyDescent="0.25">
      <c r="A49" s="19"/>
      <c r="B49" s="39"/>
      <c r="C49" s="39"/>
      <c r="D49" s="51"/>
      <c r="E49" s="51"/>
      <c r="F49" s="39"/>
      <c r="G49" s="51"/>
      <c r="H49" s="51"/>
      <c r="I49" s="445"/>
    </row>
    <row r="50" spans="1:9" ht="30" customHeight="1" x14ac:dyDescent="0.25">
      <c r="A50" s="72"/>
      <c r="B50" s="73"/>
      <c r="C50" s="73"/>
      <c r="D50" s="74"/>
      <c r="E50" s="74"/>
      <c r="F50" s="73" t="s">
        <v>27</v>
      </c>
      <c r="G50" s="73"/>
      <c r="H50" s="75"/>
      <c r="I50" s="76"/>
    </row>
    <row r="51" spans="1:9" ht="15.75" x14ac:dyDescent="0.25">
      <c r="A51" s="39"/>
      <c r="B51" s="39"/>
      <c r="C51" s="39"/>
      <c r="D51" s="51"/>
      <c r="E51" s="39"/>
      <c r="F51" s="39"/>
      <c r="G51" s="51"/>
      <c r="H51" s="77"/>
      <c r="I51" s="51"/>
    </row>
    <row r="52" spans="1:9" ht="15.75" x14ac:dyDescent="0.25">
      <c r="A52" s="39"/>
      <c r="B52" s="20"/>
      <c r="C52" s="20"/>
      <c r="D52" s="20"/>
      <c r="E52" s="20"/>
    </row>
    <row r="53" spans="1:9" ht="15.75" x14ac:dyDescent="0.25">
      <c r="A53" s="39"/>
      <c r="B53" s="39"/>
      <c r="C53" s="39"/>
      <c r="D53" s="39"/>
      <c r="E53" s="39"/>
    </row>
    <row r="54" spans="1:9" ht="15.75" x14ac:dyDescent="0.25">
      <c r="A54" s="39"/>
      <c r="B54" s="39"/>
      <c r="C54" s="39"/>
      <c r="D54" s="39"/>
      <c r="E54" s="39"/>
    </row>
    <row r="55" spans="1:9" ht="15.75" x14ac:dyDescent="0.25">
      <c r="A55" s="39"/>
      <c r="B55" s="39"/>
      <c r="C55" s="39"/>
      <c r="D55" s="39"/>
      <c r="E55" s="39"/>
    </row>
  </sheetData>
  <protectedRanges>
    <protectedRange sqref="G11" name="Rango1"/>
    <protectedRange sqref="E46 B46 G46" name="Rango1_2_1"/>
  </protectedRanges>
  <mergeCells count="24">
    <mergeCell ref="G47:H47"/>
    <mergeCell ref="D48:E48"/>
    <mergeCell ref="G48:I48"/>
    <mergeCell ref="F32:G32"/>
    <mergeCell ref="F35:G35"/>
    <mergeCell ref="F37:G37"/>
    <mergeCell ref="F40:G40"/>
    <mergeCell ref="H44:I44"/>
    <mergeCell ref="B46:C46"/>
    <mergeCell ref="D46:E46"/>
    <mergeCell ref="G46:H46"/>
    <mergeCell ref="F15:G15"/>
    <mergeCell ref="F18:G18"/>
    <mergeCell ref="F19:G19"/>
    <mergeCell ref="F24:G24"/>
    <mergeCell ref="F25:G25"/>
    <mergeCell ref="F28:G28"/>
    <mergeCell ref="A5:I5"/>
    <mergeCell ref="A6:I6"/>
    <mergeCell ref="D8:F8"/>
    <mergeCell ref="B10:C10"/>
    <mergeCell ref="D10:E10"/>
    <mergeCell ref="F10:G10"/>
    <mergeCell ref="H10:I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CF8F8-A44F-4D29-BCEF-5E86339D22EE}">
  <dimension ref="B1:O33"/>
  <sheetViews>
    <sheetView topLeftCell="A13" workbookViewId="0">
      <selection activeCell="F17" sqref="F17"/>
    </sheetView>
  </sheetViews>
  <sheetFormatPr baseColWidth="10" defaultRowHeight="15" x14ac:dyDescent="0.25"/>
  <cols>
    <col min="1" max="1" width="1.5703125" customWidth="1"/>
    <col min="3" max="3" width="13.28515625" customWidth="1"/>
  </cols>
  <sheetData>
    <row r="1" spans="2:15" x14ac:dyDescent="0.25">
      <c r="B1" s="488"/>
      <c r="C1" s="489"/>
      <c r="D1" s="489"/>
      <c r="E1" s="490"/>
      <c r="F1" s="489"/>
      <c r="G1" s="489"/>
      <c r="H1" s="489"/>
      <c r="I1" s="491"/>
      <c r="J1" s="489"/>
      <c r="K1" s="489"/>
      <c r="L1" s="489"/>
      <c r="M1" s="489"/>
      <c r="N1" s="488"/>
      <c r="O1" s="488"/>
    </row>
    <row r="2" spans="2:15" x14ac:dyDescent="0.25">
      <c r="B2" s="488"/>
      <c r="C2" s="489"/>
      <c r="D2" s="489"/>
      <c r="E2" s="490"/>
      <c r="F2" s="489"/>
      <c r="G2" s="489"/>
      <c r="H2" s="489"/>
      <c r="I2" s="491"/>
      <c r="J2" s="489"/>
      <c r="K2" s="489"/>
      <c r="L2" s="489"/>
      <c r="M2" s="489"/>
      <c r="N2" s="488"/>
      <c r="O2" s="488"/>
    </row>
    <row r="3" spans="2:15" x14ac:dyDescent="0.25">
      <c r="B3" s="488"/>
      <c r="C3" s="489"/>
      <c r="D3" s="489"/>
      <c r="E3" s="490"/>
      <c r="F3" s="489"/>
      <c r="G3" s="489"/>
      <c r="H3" s="489"/>
      <c r="I3" s="491"/>
      <c r="J3" s="489"/>
      <c r="K3" s="489"/>
      <c r="L3" s="489"/>
      <c r="M3" s="489"/>
      <c r="N3" s="488"/>
      <c r="O3" s="488"/>
    </row>
    <row r="4" spans="2:15" x14ac:dyDescent="0.25">
      <c r="B4" s="488"/>
      <c r="C4" s="489"/>
      <c r="D4" s="489"/>
      <c r="E4" s="490"/>
      <c r="F4" s="489"/>
      <c r="G4" s="489"/>
      <c r="H4" s="489"/>
      <c r="I4" s="491"/>
      <c r="J4" s="489"/>
      <c r="K4" s="489"/>
      <c r="L4" s="489"/>
      <c r="M4" s="489"/>
      <c r="N4" s="488"/>
      <c r="O4" s="488"/>
    </row>
    <row r="5" spans="2:15" x14ac:dyDescent="0.25">
      <c r="B5" s="488"/>
      <c r="C5" s="489"/>
      <c r="D5" s="489"/>
      <c r="E5" s="490"/>
      <c r="F5" s="489"/>
      <c r="G5" s="489"/>
      <c r="H5" s="489"/>
      <c r="I5" s="491"/>
      <c r="J5" s="489"/>
      <c r="K5" s="489"/>
      <c r="L5" s="489"/>
      <c r="M5" s="489"/>
      <c r="N5" s="488"/>
      <c r="O5" s="488"/>
    </row>
    <row r="6" spans="2:15" ht="20.25" x14ac:dyDescent="0.3">
      <c r="B6" s="492" t="s">
        <v>28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88"/>
    </row>
    <row r="7" spans="2:15" ht="20.25" x14ac:dyDescent="0.3">
      <c r="B7" s="493" t="s">
        <v>158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88"/>
    </row>
    <row r="8" spans="2:15" ht="20.25" x14ac:dyDescent="0.3">
      <c r="B8" s="494"/>
      <c r="C8" s="494"/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88"/>
    </row>
    <row r="9" spans="2:15" ht="21" thickBot="1" x14ac:dyDescent="0.35">
      <c r="B9" s="495" t="s">
        <v>159</v>
      </c>
      <c r="C9" s="496" t="s">
        <v>123</v>
      </c>
      <c r="D9" s="497"/>
      <c r="E9" s="497"/>
      <c r="F9" s="498"/>
      <c r="G9" s="499" t="s">
        <v>160</v>
      </c>
      <c r="H9" s="498"/>
      <c r="I9" s="500" t="s">
        <v>125</v>
      </c>
      <c r="J9" s="497"/>
      <c r="K9" s="497"/>
      <c r="L9" s="497"/>
      <c r="M9" s="498"/>
      <c r="N9" s="494"/>
      <c r="O9" s="488"/>
    </row>
    <row r="10" spans="2:15" ht="21" thickBot="1" x14ac:dyDescent="0.35">
      <c r="B10" s="501" t="s">
        <v>161</v>
      </c>
      <c r="C10" s="502">
        <v>44012</v>
      </c>
      <c r="D10" s="497"/>
      <c r="E10" s="497"/>
      <c r="F10" s="498"/>
      <c r="G10" s="499" t="s">
        <v>162</v>
      </c>
      <c r="H10" s="503" t="s">
        <v>125</v>
      </c>
      <c r="I10" s="504" t="s">
        <v>163</v>
      </c>
      <c r="J10" s="504"/>
      <c r="K10" s="504"/>
      <c r="L10" s="504"/>
      <c r="M10" s="504"/>
      <c r="N10" s="494"/>
      <c r="O10" s="488"/>
    </row>
    <row r="11" spans="2:15" ht="21" thickBot="1" x14ac:dyDescent="0.35">
      <c r="B11" s="495" t="s">
        <v>164</v>
      </c>
      <c r="C11" s="505">
        <v>215</v>
      </c>
      <c r="D11" s="506"/>
      <c r="E11" s="506"/>
      <c r="F11" s="498"/>
      <c r="G11" s="499" t="s">
        <v>35</v>
      </c>
      <c r="H11" s="500" t="s">
        <v>129</v>
      </c>
      <c r="I11" s="507"/>
      <c r="J11" s="507"/>
      <c r="K11" s="507"/>
      <c r="L11" s="507"/>
      <c r="M11" s="504"/>
      <c r="N11" s="494"/>
      <c r="O11" s="488"/>
    </row>
    <row r="12" spans="2:15" ht="18.75" x14ac:dyDescent="0.3">
      <c r="B12" s="495"/>
      <c r="C12" s="495"/>
      <c r="D12" s="495"/>
      <c r="E12" s="498"/>
      <c r="F12" s="498"/>
      <c r="G12" s="498"/>
      <c r="H12" s="498"/>
      <c r="I12" s="498"/>
      <c r="J12" s="508"/>
      <c r="K12" s="508"/>
      <c r="L12" s="508"/>
      <c r="M12" s="508"/>
      <c r="N12" s="508"/>
      <c r="O12" s="488"/>
    </row>
    <row r="13" spans="2:15" ht="19.5" thickBot="1" x14ac:dyDescent="0.35">
      <c r="B13" s="509"/>
      <c r="C13" s="509"/>
      <c r="D13" s="509"/>
      <c r="E13" s="498"/>
      <c r="F13" s="498"/>
      <c r="G13" s="498"/>
      <c r="H13" s="498"/>
      <c r="I13" s="498"/>
      <c r="J13" s="508"/>
      <c r="K13" s="508"/>
      <c r="L13" s="508"/>
      <c r="M13" s="508"/>
      <c r="N13" s="508"/>
      <c r="O13" s="488"/>
    </row>
    <row r="14" spans="2:15" ht="16.5" thickBot="1" x14ac:dyDescent="0.3">
      <c r="B14" s="510" t="s">
        <v>165</v>
      </c>
      <c r="C14" s="511"/>
      <c r="D14" s="511"/>
      <c r="E14" s="511"/>
      <c r="F14" s="511"/>
      <c r="G14" s="511"/>
      <c r="H14" s="511"/>
      <c r="I14" s="512"/>
      <c r="J14" s="513" t="s">
        <v>85</v>
      </c>
      <c r="K14" s="514"/>
      <c r="L14" s="514"/>
      <c r="M14" s="514"/>
      <c r="N14" s="514"/>
      <c r="O14" s="515"/>
    </row>
    <row r="15" spans="2:15" ht="60" x14ac:dyDescent="0.25">
      <c r="B15" s="516" t="s">
        <v>161</v>
      </c>
      <c r="C15" s="517" t="s">
        <v>166</v>
      </c>
      <c r="D15" s="518" t="s">
        <v>167</v>
      </c>
      <c r="E15" s="518" t="s">
        <v>168</v>
      </c>
      <c r="F15" s="518" t="s">
        <v>169</v>
      </c>
      <c r="G15" s="518" t="s">
        <v>170</v>
      </c>
      <c r="H15" s="518" t="s">
        <v>171</v>
      </c>
      <c r="I15" s="519" t="s">
        <v>172</v>
      </c>
      <c r="J15" s="520" t="s">
        <v>173</v>
      </c>
      <c r="K15" s="521" t="s">
        <v>103</v>
      </c>
      <c r="L15" s="521" t="s">
        <v>174</v>
      </c>
      <c r="M15" s="521" t="s">
        <v>105</v>
      </c>
      <c r="N15" s="521" t="s">
        <v>106</v>
      </c>
      <c r="O15" s="522" t="s">
        <v>107</v>
      </c>
    </row>
    <row r="16" spans="2:15" ht="36.75" x14ac:dyDescent="0.25">
      <c r="B16" s="523">
        <v>43920</v>
      </c>
      <c r="C16" s="524"/>
      <c r="D16" s="525" t="s">
        <v>175</v>
      </c>
      <c r="E16" s="526" t="s">
        <v>176</v>
      </c>
      <c r="F16" s="527" t="s">
        <v>177</v>
      </c>
      <c r="G16" s="528">
        <v>171454</v>
      </c>
      <c r="H16" s="528">
        <f>G16/360*91</f>
        <v>43339.761111111111</v>
      </c>
      <c r="I16" s="529">
        <f>G16-H16</f>
        <v>128114.23888888888</v>
      </c>
      <c r="J16" s="530">
        <f>I16</f>
        <v>128114.23888888888</v>
      </c>
      <c r="K16" s="331" t="s">
        <v>178</v>
      </c>
      <c r="L16" s="331" t="s">
        <v>179</v>
      </c>
      <c r="M16" s="531" t="s">
        <v>180</v>
      </c>
      <c r="N16" s="532" t="s">
        <v>181</v>
      </c>
      <c r="O16" s="333"/>
    </row>
    <row r="17" spans="2:15" ht="48" x14ac:dyDescent="0.25">
      <c r="B17" s="523">
        <v>43990</v>
      </c>
      <c r="C17" s="524"/>
      <c r="D17" s="525" t="s">
        <v>182</v>
      </c>
      <c r="E17" s="526" t="s">
        <v>176</v>
      </c>
      <c r="F17" s="527" t="s">
        <v>183</v>
      </c>
      <c r="G17" s="528">
        <v>56905.5</v>
      </c>
      <c r="H17" s="528">
        <f>G17/360*17</f>
        <v>2687.2041666666664</v>
      </c>
      <c r="I17" s="529">
        <f t="shared" ref="I17:I21" si="0">G17-H17</f>
        <v>54218.295833333337</v>
      </c>
      <c r="J17" s="530">
        <f t="shared" ref="J17:J21" si="1">I17</f>
        <v>54218.295833333337</v>
      </c>
      <c r="K17" s="331" t="s">
        <v>184</v>
      </c>
      <c r="L17" s="331" t="s">
        <v>179</v>
      </c>
      <c r="M17" s="531" t="s">
        <v>180</v>
      </c>
      <c r="N17" s="532" t="s">
        <v>181</v>
      </c>
      <c r="O17" s="333"/>
    </row>
    <row r="18" spans="2:15" ht="84" x14ac:dyDescent="0.25">
      <c r="B18" s="523">
        <v>43990</v>
      </c>
      <c r="C18" s="524"/>
      <c r="D18" s="525" t="s">
        <v>185</v>
      </c>
      <c r="E18" s="526" t="s">
        <v>176</v>
      </c>
      <c r="F18" s="527" t="s">
        <v>183</v>
      </c>
      <c r="G18" s="528">
        <v>37507.480000000003</v>
      </c>
      <c r="H18" s="528">
        <f>G18/360*27</f>
        <v>2813.0610000000001</v>
      </c>
      <c r="I18" s="529">
        <f t="shared" si="0"/>
        <v>34694.419000000002</v>
      </c>
      <c r="J18" s="530">
        <f t="shared" si="1"/>
        <v>34694.419000000002</v>
      </c>
      <c r="K18" s="331"/>
      <c r="L18" s="331"/>
      <c r="M18" s="531" t="s">
        <v>180</v>
      </c>
      <c r="N18" s="532" t="s">
        <v>181</v>
      </c>
      <c r="O18" s="333"/>
    </row>
    <row r="19" spans="2:15" ht="60" x14ac:dyDescent="0.25">
      <c r="B19" s="523">
        <v>43990</v>
      </c>
      <c r="C19" s="524"/>
      <c r="D19" s="525" t="s">
        <v>186</v>
      </c>
      <c r="E19" s="526" t="s">
        <v>176</v>
      </c>
      <c r="F19" s="527" t="s">
        <v>183</v>
      </c>
      <c r="G19" s="528">
        <v>49342.879999999997</v>
      </c>
      <c r="H19" s="528">
        <f>G19/360*27</f>
        <v>3700.7159999999999</v>
      </c>
      <c r="I19" s="529">
        <f t="shared" si="0"/>
        <v>45642.163999999997</v>
      </c>
      <c r="J19" s="530">
        <f t="shared" si="1"/>
        <v>45642.163999999997</v>
      </c>
      <c r="K19" s="331"/>
      <c r="L19" s="331"/>
      <c r="M19" s="531" t="s">
        <v>180</v>
      </c>
      <c r="N19" s="532" t="s">
        <v>181</v>
      </c>
      <c r="O19" s="333"/>
    </row>
    <row r="20" spans="2:15" ht="60" x14ac:dyDescent="0.25">
      <c r="B20" s="523">
        <v>43990</v>
      </c>
      <c r="C20" s="524"/>
      <c r="D20" s="525" t="s">
        <v>187</v>
      </c>
      <c r="E20" s="526" t="s">
        <v>176</v>
      </c>
      <c r="F20" s="527" t="s">
        <v>183</v>
      </c>
      <c r="G20" s="528">
        <v>398250</v>
      </c>
      <c r="H20" s="528">
        <f>G20/360*27</f>
        <v>29868.75</v>
      </c>
      <c r="I20" s="529">
        <f t="shared" si="0"/>
        <v>368381.25</v>
      </c>
      <c r="J20" s="530">
        <f t="shared" si="1"/>
        <v>368381.25</v>
      </c>
      <c r="K20" s="334"/>
      <c r="L20" s="331"/>
      <c r="M20" s="531" t="s">
        <v>180</v>
      </c>
      <c r="N20" s="532" t="s">
        <v>181</v>
      </c>
      <c r="O20" s="338"/>
    </row>
    <row r="21" spans="2:15" ht="48" x14ac:dyDescent="0.25">
      <c r="B21" s="523">
        <v>43990</v>
      </c>
      <c r="C21" s="524"/>
      <c r="D21" s="525" t="s">
        <v>188</v>
      </c>
      <c r="E21" s="526" t="s">
        <v>176</v>
      </c>
      <c r="F21" s="527" t="s">
        <v>183</v>
      </c>
      <c r="G21" s="528">
        <v>52993.8</v>
      </c>
      <c r="H21" s="528">
        <f>G21/360*27</f>
        <v>3974.5350000000003</v>
      </c>
      <c r="I21" s="529">
        <f t="shared" si="0"/>
        <v>49019.264999999999</v>
      </c>
      <c r="J21" s="530">
        <f t="shared" si="1"/>
        <v>49019.264999999999</v>
      </c>
      <c r="K21" s="334"/>
      <c r="L21" s="331"/>
      <c r="M21" s="531" t="s">
        <v>180</v>
      </c>
      <c r="N21" s="532" t="s">
        <v>181</v>
      </c>
      <c r="O21" s="338"/>
    </row>
    <row r="22" spans="2:15" x14ac:dyDescent="0.25">
      <c r="B22" s="317"/>
      <c r="C22" s="524"/>
      <c r="D22" s="525"/>
      <c r="E22" s="526"/>
      <c r="F22" s="527"/>
      <c r="G22" s="527"/>
      <c r="H22" s="533"/>
      <c r="I22" s="529"/>
      <c r="J22" s="530"/>
      <c r="K22" s="340"/>
      <c r="L22" s="340"/>
      <c r="M22" s="340"/>
      <c r="N22" s="342"/>
      <c r="O22" s="338"/>
    </row>
    <row r="23" spans="2:15" x14ac:dyDescent="0.25">
      <c r="B23" s="317"/>
      <c r="C23" s="318"/>
      <c r="D23" s="319"/>
      <c r="E23" s="320"/>
      <c r="F23" s="321"/>
      <c r="G23" s="321"/>
      <c r="H23" s="322"/>
      <c r="I23" s="324"/>
      <c r="J23" s="330"/>
      <c r="K23" s="334"/>
      <c r="L23" s="334"/>
      <c r="M23" s="334"/>
      <c r="N23" s="332"/>
      <c r="O23" s="338"/>
    </row>
    <row r="24" spans="2:15" x14ac:dyDescent="0.25">
      <c r="B24" s="317"/>
      <c r="C24" s="318"/>
      <c r="D24" s="319"/>
      <c r="E24" s="320"/>
      <c r="F24" s="321"/>
      <c r="G24" s="321"/>
      <c r="H24" s="322"/>
      <c r="I24" s="324"/>
      <c r="J24" s="330"/>
      <c r="K24" s="340"/>
      <c r="L24" s="340"/>
      <c r="M24" s="340"/>
      <c r="N24" s="342"/>
      <c r="O24" s="338"/>
    </row>
    <row r="25" spans="2:15" x14ac:dyDescent="0.25">
      <c r="B25" s="343"/>
      <c r="C25" s="344"/>
      <c r="D25" s="344"/>
      <c r="E25" s="345"/>
      <c r="F25" s="344"/>
      <c r="G25" s="344"/>
      <c r="H25" s="344"/>
      <c r="I25" s="346"/>
      <c r="J25" s="348"/>
      <c r="K25" s="344"/>
      <c r="L25" s="344"/>
      <c r="M25" s="344"/>
      <c r="N25" s="349"/>
      <c r="O25" s="350"/>
    </row>
    <row r="26" spans="2:15" ht="15.75" thickBot="1" x14ac:dyDescent="0.3">
      <c r="B26" s="534"/>
      <c r="C26" s="535"/>
      <c r="D26" s="535"/>
      <c r="E26" s="536">
        <f>SUM(E15:E25)</f>
        <v>0</v>
      </c>
      <c r="F26" s="535"/>
      <c r="G26" s="536">
        <f>SUM(G16:G25)</f>
        <v>766453.66</v>
      </c>
      <c r="H26" s="537">
        <f>SUM(H16:H25)</f>
        <v>86384.027277777786</v>
      </c>
      <c r="I26" s="536">
        <f>SUM(I15:I25)</f>
        <v>680069.63272222225</v>
      </c>
      <c r="J26" s="537">
        <f>SUM(J16:J25)</f>
        <v>680069.63272222225</v>
      </c>
      <c r="K26" s="536"/>
      <c r="L26" s="535"/>
      <c r="M26" s="536"/>
      <c r="N26" s="538"/>
      <c r="O26" s="539"/>
    </row>
    <row r="27" spans="2:15" x14ac:dyDescent="0.25">
      <c r="B27" s="540"/>
      <c r="C27" s="541"/>
      <c r="D27" s="541"/>
      <c r="E27" s="542"/>
      <c r="F27" s="541"/>
      <c r="G27" s="541"/>
      <c r="H27" s="541"/>
      <c r="I27" s="542"/>
      <c r="J27" s="542"/>
      <c r="K27" s="542"/>
      <c r="L27" s="542"/>
      <c r="M27" s="542"/>
      <c r="N27" s="543"/>
      <c r="O27" s="543"/>
    </row>
    <row r="28" spans="2:15" ht="15.75" x14ac:dyDescent="0.25">
      <c r="B28" s="544"/>
      <c r="C28" s="377"/>
      <c r="D28" s="489"/>
      <c r="E28" s="489"/>
      <c r="F28" s="544"/>
      <c r="G28" s="377"/>
      <c r="H28" s="489"/>
      <c r="I28" s="489"/>
      <c r="J28" s="544"/>
      <c r="K28" s="377"/>
      <c r="L28" s="489"/>
      <c r="M28" s="545" t="s">
        <v>189</v>
      </c>
      <c r="N28" s="544"/>
      <c r="O28" s="377"/>
    </row>
    <row r="29" spans="2:15" ht="20.25" x14ac:dyDescent="0.3">
      <c r="B29" s="546" t="s">
        <v>192</v>
      </c>
      <c r="C29" s="546"/>
      <c r="D29" s="546"/>
      <c r="E29" s="546"/>
      <c r="F29" s="547"/>
      <c r="G29" s="547"/>
      <c r="H29" s="547"/>
      <c r="I29" s="547"/>
      <c r="J29" s="548"/>
      <c r="K29" s="548"/>
      <c r="L29" s="548"/>
      <c r="M29" s="548"/>
      <c r="N29" s="549"/>
      <c r="O29" s="488"/>
    </row>
    <row r="30" spans="2:15" ht="20.25" x14ac:dyDescent="0.3">
      <c r="B30" s="550" t="s">
        <v>24</v>
      </c>
      <c r="C30" s="550"/>
      <c r="D30" s="550"/>
      <c r="E30" s="550"/>
      <c r="F30" s="547"/>
      <c r="G30" s="547"/>
      <c r="H30" s="547"/>
      <c r="I30" s="547"/>
      <c r="J30" s="550" t="s">
        <v>79</v>
      </c>
      <c r="K30" s="550"/>
      <c r="L30" s="550"/>
      <c r="M30" s="550"/>
      <c r="N30" s="551"/>
      <c r="O30" s="551" t="s">
        <v>190</v>
      </c>
    </row>
    <row r="31" spans="2:15" ht="20.25" x14ac:dyDescent="0.3">
      <c r="B31" s="552" t="s">
        <v>193</v>
      </c>
      <c r="C31" s="552"/>
      <c r="D31" s="552"/>
      <c r="E31" s="552"/>
      <c r="F31" s="547"/>
      <c r="G31" s="547"/>
      <c r="H31" s="547"/>
      <c r="I31" s="547"/>
      <c r="J31" s="548"/>
      <c r="K31" s="548"/>
      <c r="L31" s="548"/>
      <c r="M31" s="548"/>
      <c r="N31" s="546"/>
      <c r="O31" s="546"/>
    </row>
    <row r="32" spans="2:15" ht="20.25" x14ac:dyDescent="0.3">
      <c r="B32" s="550" t="s">
        <v>191</v>
      </c>
      <c r="C32" s="550"/>
      <c r="D32" s="550"/>
      <c r="E32" s="550"/>
      <c r="F32" s="553"/>
      <c r="G32" s="553"/>
      <c r="H32" s="553"/>
      <c r="I32" s="553"/>
      <c r="J32" s="550" t="s">
        <v>191</v>
      </c>
      <c r="K32" s="550"/>
      <c r="L32" s="550"/>
      <c r="M32" s="550"/>
      <c r="N32" s="551"/>
      <c r="O32" s="551"/>
    </row>
    <row r="33" spans="2:15" ht="15.75" x14ac:dyDescent="0.25">
      <c r="B33" s="551"/>
      <c r="C33" s="551"/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</row>
  </sheetData>
  <mergeCells count="18">
    <mergeCell ref="B33:E33"/>
    <mergeCell ref="F33:I33"/>
    <mergeCell ref="J33:M33"/>
    <mergeCell ref="N33:O33"/>
    <mergeCell ref="B31:E31"/>
    <mergeCell ref="N31:O31"/>
    <mergeCell ref="B32:E32"/>
    <mergeCell ref="F32:I32"/>
    <mergeCell ref="J32:M32"/>
    <mergeCell ref="N32:O32"/>
    <mergeCell ref="B6:N6"/>
    <mergeCell ref="B7:N7"/>
    <mergeCell ref="B14:I14"/>
    <mergeCell ref="J14:O14"/>
    <mergeCell ref="B29:E29"/>
    <mergeCell ref="B30:E30"/>
    <mergeCell ref="J30:M30"/>
    <mergeCell ref="N30:O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064A-4AAE-44A7-AFB0-B6293AC9A012}">
  <dimension ref="A1:I51"/>
  <sheetViews>
    <sheetView workbookViewId="0">
      <selection activeCell="H10" sqref="H10:I10"/>
    </sheetView>
  </sheetViews>
  <sheetFormatPr baseColWidth="10" defaultRowHeight="15" x14ac:dyDescent="0.25"/>
  <cols>
    <col min="3" max="3" width="33.140625" customWidth="1"/>
    <col min="4" max="4" width="9.28515625" customWidth="1"/>
    <col min="5" max="5" width="5" customWidth="1"/>
    <col min="6" max="6" width="6.140625" customWidth="1"/>
    <col min="7" max="7" width="8.85546875" customWidth="1"/>
    <col min="8" max="8" width="13.7109375" customWidth="1"/>
    <col min="9" max="9" width="2.140625" customWidth="1"/>
  </cols>
  <sheetData>
    <row r="1" spans="1:9" ht="15.75" x14ac:dyDescent="0.25">
      <c r="A1" s="1"/>
      <c r="B1" s="2"/>
      <c r="C1" s="2"/>
      <c r="D1" s="2"/>
      <c r="E1" s="2"/>
      <c r="F1" s="2"/>
      <c r="G1" s="2"/>
      <c r="H1" s="3"/>
      <c r="I1" s="4"/>
    </row>
    <row r="2" spans="1:9" ht="15.75" x14ac:dyDescent="0.25">
      <c r="A2" s="5"/>
      <c r="B2" s="6"/>
      <c r="C2" s="6"/>
      <c r="D2" s="6"/>
      <c r="E2" s="6"/>
      <c r="F2" s="6"/>
      <c r="G2" s="6"/>
      <c r="H2" s="7"/>
      <c r="I2" s="8"/>
    </row>
    <row r="3" spans="1:9" ht="15.75" x14ac:dyDescent="0.25">
      <c r="A3" s="5"/>
      <c r="B3" s="6"/>
      <c r="C3" s="6"/>
      <c r="D3" s="6"/>
      <c r="E3" s="6"/>
      <c r="F3" s="6"/>
      <c r="G3" s="6"/>
      <c r="H3" s="7"/>
      <c r="I3" s="8"/>
    </row>
    <row r="4" spans="1:9" ht="15.75" x14ac:dyDescent="0.25">
      <c r="A4" s="5"/>
      <c r="B4" s="6"/>
      <c r="C4" s="6"/>
      <c r="D4" s="6"/>
      <c r="E4" s="6"/>
      <c r="F4" s="6"/>
      <c r="G4" s="6"/>
      <c r="H4" s="7"/>
      <c r="I4" s="8"/>
    </row>
    <row r="5" spans="1:9" ht="15.75" x14ac:dyDescent="0.25">
      <c r="A5" s="9" t="s">
        <v>0</v>
      </c>
      <c r="B5" s="10"/>
      <c r="C5" s="10"/>
      <c r="D5" s="10"/>
      <c r="E5" s="10"/>
      <c r="F5" s="10"/>
      <c r="G5" s="10"/>
      <c r="H5" s="10"/>
      <c r="I5" s="11"/>
    </row>
    <row r="6" spans="1:9" x14ac:dyDescent="0.25">
      <c r="A6" s="12" t="s">
        <v>143</v>
      </c>
      <c r="B6" s="13"/>
      <c r="C6" s="13"/>
      <c r="D6" s="13"/>
      <c r="E6" s="13"/>
      <c r="F6" s="13"/>
      <c r="G6" s="13"/>
      <c r="H6" s="13"/>
      <c r="I6" s="14"/>
    </row>
    <row r="7" spans="1:9" ht="15.75" x14ac:dyDescent="0.25">
      <c r="A7" s="15"/>
      <c r="B7" s="16"/>
      <c r="C7" s="16"/>
      <c r="D7" s="16"/>
      <c r="E7" s="16"/>
      <c r="F7" s="16"/>
      <c r="G7" s="16"/>
      <c r="H7" s="17"/>
      <c r="I7" s="18"/>
    </row>
    <row r="8" spans="1:9" ht="15.75" x14ac:dyDescent="0.25">
      <c r="A8" s="19"/>
      <c r="B8" s="20" t="s">
        <v>1</v>
      </c>
      <c r="C8" s="21" t="s">
        <v>123</v>
      </c>
      <c r="D8" s="22"/>
      <c r="E8" s="22"/>
      <c r="F8" s="22"/>
      <c r="G8" s="23"/>
      <c r="H8" s="24"/>
      <c r="I8" s="8"/>
    </row>
    <row r="9" spans="1:9" ht="15.75" x14ac:dyDescent="0.25">
      <c r="A9" s="19"/>
      <c r="B9" s="25" t="s">
        <v>2</v>
      </c>
      <c r="C9" s="25"/>
      <c r="D9" s="441" t="s">
        <v>122</v>
      </c>
      <c r="E9" s="26"/>
      <c r="F9" s="26"/>
      <c r="G9" s="27"/>
      <c r="H9" s="24"/>
      <c r="I9" s="8"/>
    </row>
    <row r="10" spans="1:9" ht="15.75" x14ac:dyDescent="0.25">
      <c r="A10" s="19"/>
      <c r="B10" s="28" t="s">
        <v>3</v>
      </c>
      <c r="C10" s="28"/>
      <c r="D10" s="29" t="s">
        <v>144</v>
      </c>
      <c r="E10" s="29"/>
      <c r="F10" s="30" t="s">
        <v>4</v>
      </c>
      <c r="G10" s="30"/>
      <c r="H10" s="29" t="s">
        <v>145</v>
      </c>
      <c r="I10" s="31"/>
    </row>
    <row r="11" spans="1:9" ht="15.75" x14ac:dyDescent="0.25">
      <c r="A11" s="19"/>
      <c r="B11" s="32" t="s">
        <v>5</v>
      </c>
      <c r="C11" s="33" t="s">
        <v>137</v>
      </c>
      <c r="D11" s="34"/>
      <c r="E11" s="35"/>
      <c r="F11" s="36"/>
      <c r="G11" s="37"/>
      <c r="H11" s="38"/>
      <c r="I11" s="8"/>
    </row>
    <row r="12" spans="1:9" ht="16.5" thickBot="1" x14ac:dyDescent="0.3">
      <c r="A12" s="19"/>
      <c r="B12" s="39"/>
      <c r="C12" s="39"/>
      <c r="D12" s="39"/>
      <c r="E12" s="39"/>
      <c r="F12" s="40"/>
      <c r="G12" s="41"/>
      <c r="H12" s="7"/>
      <c r="I12" s="8"/>
    </row>
    <row r="13" spans="1:9" ht="16.5" thickTop="1" x14ac:dyDescent="0.25">
      <c r="A13" s="42"/>
      <c r="B13" s="43"/>
      <c r="C13" s="43"/>
      <c r="D13" s="43"/>
      <c r="E13" s="43"/>
      <c r="F13" s="43"/>
      <c r="G13" s="43"/>
      <c r="H13" s="44"/>
      <c r="I13" s="45"/>
    </row>
    <row r="14" spans="1:9" ht="15.75" x14ac:dyDescent="0.25">
      <c r="A14" s="19"/>
      <c r="B14" s="39"/>
      <c r="C14" s="39"/>
      <c r="D14" s="39"/>
      <c r="E14" s="39"/>
      <c r="F14" s="39"/>
      <c r="G14" s="39"/>
      <c r="H14" s="46" t="s">
        <v>6</v>
      </c>
      <c r="I14" s="8"/>
    </row>
    <row r="15" spans="1:9" ht="15.75" x14ac:dyDescent="0.25">
      <c r="A15" s="19"/>
      <c r="B15" s="20" t="s">
        <v>7</v>
      </c>
      <c r="C15" s="20"/>
      <c r="D15" s="20"/>
      <c r="E15" s="20"/>
      <c r="F15" s="47"/>
      <c r="G15" s="47"/>
      <c r="H15" s="48">
        <v>51059.15</v>
      </c>
      <c r="I15" s="8"/>
    </row>
    <row r="16" spans="1:9" ht="15.75" x14ac:dyDescent="0.25">
      <c r="A16" s="19"/>
      <c r="B16" s="39"/>
      <c r="C16" s="39"/>
      <c r="D16" s="39"/>
      <c r="E16" s="39"/>
      <c r="F16" s="39"/>
      <c r="G16" s="39"/>
      <c r="H16" s="48"/>
      <c r="I16" s="8"/>
    </row>
    <row r="17" spans="1:9" ht="15.75" x14ac:dyDescent="0.25">
      <c r="A17" s="19"/>
      <c r="B17" s="49" t="s">
        <v>8</v>
      </c>
      <c r="C17" s="49"/>
      <c r="D17" s="49"/>
      <c r="E17" s="49"/>
      <c r="F17" s="39"/>
      <c r="G17" s="39"/>
      <c r="H17" s="48"/>
      <c r="I17" s="8"/>
    </row>
    <row r="18" spans="1:9" ht="15.75" x14ac:dyDescent="0.25">
      <c r="A18" s="19"/>
      <c r="B18" s="39" t="s">
        <v>9</v>
      </c>
      <c r="C18" s="39"/>
      <c r="D18" s="39"/>
      <c r="E18" s="39"/>
      <c r="F18" s="50"/>
      <c r="G18" s="50"/>
      <c r="H18" s="48"/>
      <c r="I18" s="8"/>
    </row>
    <row r="19" spans="1:9" ht="15.75" x14ac:dyDescent="0.25">
      <c r="A19" s="19"/>
      <c r="B19" s="39" t="s">
        <v>10</v>
      </c>
      <c r="C19" s="39"/>
      <c r="D19" s="39"/>
      <c r="E19" s="39"/>
      <c r="F19" s="47"/>
      <c r="G19" s="47"/>
      <c r="H19" s="48"/>
      <c r="I19" s="8"/>
    </row>
    <row r="20" spans="1:9" ht="15.75" x14ac:dyDescent="0.25">
      <c r="A20" s="19"/>
      <c r="B20" s="39"/>
      <c r="C20" s="39"/>
      <c r="D20" s="39"/>
      <c r="E20" s="39"/>
      <c r="F20" s="51"/>
      <c r="G20" s="51"/>
      <c r="H20" s="48"/>
      <c r="I20" s="8"/>
    </row>
    <row r="21" spans="1:9" ht="15.75" x14ac:dyDescent="0.25">
      <c r="A21" s="19"/>
      <c r="B21" s="20" t="s">
        <v>11</v>
      </c>
      <c r="C21" s="20"/>
      <c r="D21" s="20"/>
      <c r="E21" s="20"/>
      <c r="F21" s="39"/>
      <c r="G21" s="39"/>
      <c r="H21" s="52">
        <f>SUM(H15:H19)</f>
        <v>51059.15</v>
      </c>
      <c r="I21" s="8"/>
    </row>
    <row r="22" spans="1:9" ht="15.75" x14ac:dyDescent="0.25">
      <c r="A22" s="19"/>
      <c r="B22" s="39"/>
      <c r="C22" s="39"/>
      <c r="D22" s="39"/>
      <c r="E22" s="39"/>
      <c r="F22" s="39"/>
      <c r="G22" s="39"/>
      <c r="H22" s="48"/>
      <c r="I22" s="8"/>
    </row>
    <row r="23" spans="1:9" ht="15.75" x14ac:dyDescent="0.25">
      <c r="A23" s="19"/>
      <c r="B23" s="49" t="s">
        <v>12</v>
      </c>
      <c r="C23" s="49"/>
      <c r="D23" s="49"/>
      <c r="E23" s="49"/>
      <c r="F23" s="39"/>
      <c r="G23" s="39"/>
      <c r="H23" s="48"/>
      <c r="I23" s="8"/>
    </row>
    <row r="24" spans="1:9" ht="15.75" x14ac:dyDescent="0.25">
      <c r="A24" s="19"/>
      <c r="B24" s="39" t="s">
        <v>13</v>
      </c>
      <c r="C24" s="39"/>
      <c r="D24" s="39"/>
      <c r="E24" s="39"/>
      <c r="F24" s="47"/>
      <c r="G24" s="47"/>
      <c r="H24" s="48">
        <v>0</v>
      </c>
      <c r="I24" s="8"/>
    </row>
    <row r="25" spans="1:9" ht="15.75" x14ac:dyDescent="0.25">
      <c r="A25" s="19"/>
      <c r="B25" s="39" t="s">
        <v>14</v>
      </c>
      <c r="C25" s="39"/>
      <c r="D25" s="39"/>
      <c r="E25" s="39"/>
      <c r="F25" s="47"/>
      <c r="G25" s="47"/>
      <c r="H25" s="48"/>
      <c r="I25" s="8"/>
    </row>
    <row r="26" spans="1:9" ht="15.75" x14ac:dyDescent="0.25">
      <c r="A26" s="19"/>
      <c r="B26" s="39" t="s">
        <v>15</v>
      </c>
      <c r="C26" s="39"/>
      <c r="D26" s="39"/>
      <c r="E26" s="39"/>
      <c r="F26" s="51"/>
      <c r="G26" s="51"/>
      <c r="H26" s="48">
        <v>175</v>
      </c>
      <c r="I26" s="8"/>
    </row>
    <row r="27" spans="1:9" ht="15.75" x14ac:dyDescent="0.25">
      <c r="A27" s="19"/>
      <c r="B27" s="39"/>
      <c r="C27" s="39"/>
      <c r="D27" s="39"/>
      <c r="E27" s="39"/>
      <c r="F27" s="51"/>
      <c r="G27" s="51"/>
      <c r="H27" s="48"/>
      <c r="I27" s="8"/>
    </row>
    <row r="28" spans="1:9" ht="16.5" thickBot="1" x14ac:dyDescent="0.3">
      <c r="A28" s="19"/>
      <c r="B28" s="20" t="s">
        <v>16</v>
      </c>
      <c r="C28" s="20"/>
      <c r="D28" s="20"/>
      <c r="E28" s="20"/>
      <c r="F28" s="47"/>
      <c r="G28" s="47"/>
      <c r="H28" s="53">
        <f>SUM(H21-H24-H25-H26)</f>
        <v>50884.15</v>
      </c>
      <c r="I28" s="8"/>
    </row>
    <row r="29" spans="1:9" ht="16.5" thickTop="1" x14ac:dyDescent="0.25">
      <c r="A29" s="19"/>
      <c r="B29" s="54"/>
      <c r="C29" s="54"/>
      <c r="D29" s="54"/>
      <c r="E29" s="54"/>
      <c r="F29" s="54"/>
      <c r="G29" s="54"/>
      <c r="H29" s="55"/>
      <c r="I29" s="8"/>
    </row>
    <row r="30" spans="1:9" ht="15.75" x14ac:dyDescent="0.25">
      <c r="A30" s="19"/>
      <c r="B30" s="39"/>
      <c r="C30" s="39"/>
      <c r="D30" s="39"/>
      <c r="E30" s="39"/>
      <c r="F30" s="39"/>
      <c r="G30" s="39"/>
      <c r="H30" s="7"/>
      <c r="I30" s="8"/>
    </row>
    <row r="31" spans="1:9" ht="15.75" x14ac:dyDescent="0.25">
      <c r="A31" s="19"/>
      <c r="B31" s="39"/>
      <c r="C31" s="39"/>
      <c r="D31" s="39"/>
      <c r="E31" s="39"/>
      <c r="F31" s="39"/>
      <c r="G31" s="39"/>
      <c r="H31" s="46" t="s">
        <v>17</v>
      </c>
      <c r="I31" s="8"/>
    </row>
    <row r="32" spans="1:9" ht="15.75" x14ac:dyDescent="0.25">
      <c r="A32" s="19"/>
      <c r="B32" s="20" t="s">
        <v>18</v>
      </c>
      <c r="C32" s="20"/>
      <c r="D32" s="20"/>
      <c r="E32" s="20"/>
      <c r="F32" s="47"/>
      <c r="G32" s="47"/>
      <c r="H32" s="48">
        <v>50884.15</v>
      </c>
      <c r="I32" s="8"/>
    </row>
    <row r="33" spans="1:9" ht="15.75" x14ac:dyDescent="0.25">
      <c r="A33" s="19"/>
      <c r="B33" s="20"/>
      <c r="C33" s="20"/>
      <c r="D33" s="20"/>
      <c r="E33" s="20"/>
      <c r="F33" s="51"/>
      <c r="G33" s="51"/>
      <c r="H33" s="48"/>
      <c r="I33" s="8"/>
    </row>
    <row r="34" spans="1:9" ht="15.75" x14ac:dyDescent="0.25">
      <c r="A34" s="19"/>
      <c r="B34" s="49" t="s">
        <v>8</v>
      </c>
      <c r="C34" s="49"/>
      <c r="D34" s="49"/>
      <c r="E34" s="49"/>
      <c r="F34" s="39"/>
      <c r="G34" s="39"/>
      <c r="H34" s="56"/>
      <c r="I34" s="8"/>
    </row>
    <row r="35" spans="1:9" ht="15.75" x14ac:dyDescent="0.25">
      <c r="A35" s="19"/>
      <c r="B35" s="39" t="s">
        <v>19</v>
      </c>
      <c r="C35" s="39"/>
      <c r="D35" s="39"/>
      <c r="E35" s="39"/>
      <c r="F35" s="47"/>
      <c r="G35" s="47"/>
      <c r="H35" s="48"/>
      <c r="I35" s="8"/>
    </row>
    <row r="36" spans="1:9" ht="15.75" x14ac:dyDescent="0.25">
      <c r="A36" s="19"/>
      <c r="B36" s="39"/>
      <c r="C36" s="39"/>
      <c r="D36" s="39"/>
      <c r="E36" s="39"/>
      <c r="F36" s="51"/>
      <c r="G36" s="51"/>
      <c r="H36" s="48">
        <v>0</v>
      </c>
      <c r="I36" s="8"/>
    </row>
    <row r="37" spans="1:9" ht="15.75" x14ac:dyDescent="0.25">
      <c r="A37" s="19"/>
      <c r="B37" s="20" t="s">
        <v>11</v>
      </c>
      <c r="C37" s="20"/>
      <c r="D37" s="20"/>
      <c r="E37" s="20"/>
      <c r="F37" s="57"/>
      <c r="G37" s="57"/>
      <c r="H37" s="3">
        <f>SUM(H32:H36)</f>
        <v>50884.15</v>
      </c>
      <c r="I37" s="8"/>
    </row>
    <row r="38" spans="1:9" ht="15.75" x14ac:dyDescent="0.25">
      <c r="A38" s="19"/>
      <c r="B38" s="39"/>
      <c r="C38" s="39"/>
      <c r="D38" s="39"/>
      <c r="E38" s="39"/>
      <c r="F38" s="39"/>
      <c r="G38" s="39"/>
      <c r="H38" s="56"/>
      <c r="I38" s="8"/>
    </row>
    <row r="39" spans="1:9" ht="15.75" x14ac:dyDescent="0.25">
      <c r="A39" s="19"/>
      <c r="B39" s="49" t="s">
        <v>12</v>
      </c>
      <c r="C39" s="49"/>
      <c r="D39" s="49"/>
      <c r="E39" s="49"/>
      <c r="F39" s="39"/>
      <c r="G39" s="39"/>
      <c r="H39" s="48"/>
      <c r="I39" s="8"/>
    </row>
    <row r="40" spans="1:9" ht="15.75" x14ac:dyDescent="0.25">
      <c r="A40" s="19"/>
      <c r="B40" s="39" t="s">
        <v>20</v>
      </c>
      <c r="C40" s="39"/>
      <c r="D40" s="39"/>
      <c r="E40" s="39"/>
      <c r="F40" s="57"/>
      <c r="G40" s="57"/>
      <c r="H40" s="48">
        <v>0</v>
      </c>
      <c r="I40" s="8"/>
    </row>
    <row r="41" spans="1:9" ht="15.75" x14ac:dyDescent="0.25">
      <c r="A41" s="19"/>
      <c r="B41" s="39"/>
      <c r="C41" s="39"/>
      <c r="D41" s="39"/>
      <c r="E41" s="39"/>
      <c r="F41" s="58"/>
      <c r="G41" s="58"/>
      <c r="H41" s="48"/>
      <c r="I41" s="8"/>
    </row>
    <row r="42" spans="1:9" ht="16.5" thickBot="1" x14ac:dyDescent="0.3">
      <c r="A42" s="19"/>
      <c r="B42" s="20" t="s">
        <v>16</v>
      </c>
      <c r="C42" s="20"/>
      <c r="D42" s="20"/>
      <c r="E42" s="20"/>
      <c r="F42" s="39"/>
      <c r="G42" s="39"/>
      <c r="H42" s="53">
        <f>SUM(H37-H40)</f>
        <v>50884.15</v>
      </c>
      <c r="I42" s="8"/>
    </row>
    <row r="43" spans="1:9" ht="17.25" thickTop="1" thickBot="1" x14ac:dyDescent="0.3">
      <c r="A43" s="59"/>
      <c r="B43" s="60"/>
      <c r="C43" s="60"/>
      <c r="D43" s="60"/>
      <c r="E43" s="60"/>
      <c r="F43" s="61"/>
      <c r="G43" s="61"/>
      <c r="H43" s="62"/>
      <c r="I43" s="63"/>
    </row>
    <row r="44" spans="1:9" ht="16.5" thickTop="1" x14ac:dyDescent="0.25">
      <c r="A44" s="42"/>
      <c r="B44" s="64"/>
      <c r="C44" s="64"/>
      <c r="D44" s="64"/>
      <c r="E44" s="64"/>
      <c r="F44" s="43"/>
      <c r="G44" s="43"/>
      <c r="H44" s="65" t="s">
        <v>21</v>
      </c>
      <c r="I44" s="66"/>
    </row>
    <row r="45" spans="1:9" ht="15.75" x14ac:dyDescent="0.25">
      <c r="A45" s="19"/>
      <c r="B45" s="20"/>
      <c r="C45" s="20"/>
      <c r="D45" s="20"/>
      <c r="E45" s="20"/>
      <c r="F45" s="39"/>
      <c r="G45" s="39"/>
      <c r="H45" s="67"/>
      <c r="I45" s="8"/>
    </row>
    <row r="46" spans="1:9" ht="15.75" x14ac:dyDescent="0.25">
      <c r="A46" s="68"/>
      <c r="B46" s="443" t="s">
        <v>139</v>
      </c>
      <c r="C46" s="443"/>
      <c r="D46" s="442" t="s">
        <v>140</v>
      </c>
      <c r="E46" s="442"/>
      <c r="F46" s="69"/>
      <c r="G46" s="444" t="s">
        <v>141</v>
      </c>
      <c r="H46" s="444"/>
      <c r="I46" s="8"/>
    </row>
    <row r="47" spans="1:9" ht="15.75" x14ac:dyDescent="0.25">
      <c r="A47" s="19"/>
      <c r="B47" s="39"/>
      <c r="C47" s="39"/>
      <c r="D47" s="39"/>
      <c r="E47" s="39"/>
      <c r="F47" s="39"/>
      <c r="G47" s="70" t="s">
        <v>23</v>
      </c>
      <c r="H47" s="70"/>
      <c r="I47" s="39"/>
    </row>
    <row r="48" spans="1:9" ht="15.75" x14ac:dyDescent="0.25">
      <c r="A48" s="19"/>
      <c r="B48" s="39" t="s">
        <v>24</v>
      </c>
      <c r="C48" s="39"/>
      <c r="D48" s="47" t="s">
        <v>25</v>
      </c>
      <c r="E48" s="47"/>
      <c r="F48" s="39"/>
      <c r="G48" s="47" t="s">
        <v>26</v>
      </c>
      <c r="H48" s="47"/>
      <c r="I48" s="71"/>
    </row>
    <row r="49" spans="1:9" ht="15.75" x14ac:dyDescent="0.25">
      <c r="A49" s="19"/>
      <c r="B49" s="39"/>
      <c r="C49" s="39"/>
      <c r="D49" s="51"/>
      <c r="E49" s="51"/>
      <c r="F49" s="39"/>
      <c r="G49" s="51"/>
      <c r="H49" s="51"/>
      <c r="I49" s="445"/>
    </row>
    <row r="50" spans="1:9" ht="15.75" x14ac:dyDescent="0.25">
      <c r="A50" s="72"/>
      <c r="B50" s="73"/>
      <c r="C50" s="73"/>
      <c r="D50" s="74"/>
      <c r="E50" s="74"/>
      <c r="F50" s="73" t="s">
        <v>27</v>
      </c>
      <c r="G50" s="73"/>
      <c r="H50" s="75"/>
      <c r="I50" s="76"/>
    </row>
    <row r="51" spans="1:9" ht="15.75" x14ac:dyDescent="0.25">
      <c r="A51" s="39"/>
      <c r="B51" s="39"/>
      <c r="C51" s="39"/>
      <c r="D51" s="51"/>
      <c r="E51" s="39"/>
      <c r="F51" s="39"/>
      <c r="G51" s="51"/>
      <c r="H51" s="77"/>
      <c r="I51" s="51"/>
    </row>
  </sheetData>
  <protectedRanges>
    <protectedRange sqref="G11" name="Rango1"/>
    <protectedRange sqref="E46 B46 G46" name="Rango1_2_1"/>
  </protectedRanges>
  <mergeCells count="24">
    <mergeCell ref="G47:H47"/>
    <mergeCell ref="D48:E48"/>
    <mergeCell ref="G48:I48"/>
    <mergeCell ref="F32:G32"/>
    <mergeCell ref="F35:G35"/>
    <mergeCell ref="F37:G37"/>
    <mergeCell ref="F40:G40"/>
    <mergeCell ref="H44:I44"/>
    <mergeCell ref="B46:C46"/>
    <mergeCell ref="D46:E46"/>
    <mergeCell ref="G46:H46"/>
    <mergeCell ref="F15:G15"/>
    <mergeCell ref="F18:G18"/>
    <mergeCell ref="F19:G19"/>
    <mergeCell ref="F24:G24"/>
    <mergeCell ref="F25:G25"/>
    <mergeCell ref="F28:G28"/>
    <mergeCell ref="A5:I5"/>
    <mergeCell ref="A6:I6"/>
    <mergeCell ref="D8:F8"/>
    <mergeCell ref="B10:C10"/>
    <mergeCell ref="D10:E10"/>
    <mergeCell ref="F10:G10"/>
    <mergeCell ref="H10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C4D3-55A9-4837-ACA9-ED1138143623}">
  <dimension ref="A1:I52"/>
  <sheetViews>
    <sheetView topLeftCell="A22" workbookViewId="0">
      <selection activeCell="H10" sqref="H10:I10"/>
    </sheetView>
  </sheetViews>
  <sheetFormatPr baseColWidth="10" defaultRowHeight="15" x14ac:dyDescent="0.25"/>
  <cols>
    <col min="1" max="1" width="3.85546875" customWidth="1"/>
    <col min="3" max="3" width="31.28515625" customWidth="1"/>
    <col min="4" max="4" width="8.5703125" customWidth="1"/>
    <col min="5" max="5" width="8.85546875" customWidth="1"/>
    <col min="6" max="6" width="6.28515625" customWidth="1"/>
    <col min="9" max="9" width="1.7109375" customWidth="1"/>
  </cols>
  <sheetData>
    <row r="1" spans="1:9" ht="15.75" x14ac:dyDescent="0.25">
      <c r="A1" s="446"/>
      <c r="B1" s="447"/>
      <c r="C1" s="447"/>
      <c r="D1" s="447"/>
      <c r="E1" s="447"/>
      <c r="F1" s="447"/>
      <c r="G1" s="447"/>
      <c r="H1" s="448"/>
      <c r="I1" s="449"/>
    </row>
    <row r="2" spans="1:9" ht="15.75" x14ac:dyDescent="0.25">
      <c r="A2" s="450"/>
      <c r="B2" s="451"/>
      <c r="C2" s="451"/>
      <c r="D2" s="451"/>
      <c r="E2" s="451"/>
      <c r="F2" s="451"/>
      <c r="G2" s="451"/>
      <c r="H2" s="452"/>
      <c r="I2" s="453"/>
    </row>
    <row r="3" spans="1:9" ht="15.75" x14ac:dyDescent="0.25">
      <c r="A3" s="450"/>
      <c r="B3" s="451"/>
      <c r="C3" s="451"/>
      <c r="D3" s="451"/>
      <c r="E3" s="451"/>
      <c r="F3" s="451"/>
      <c r="G3" s="451"/>
      <c r="H3" s="452"/>
      <c r="I3" s="453"/>
    </row>
    <row r="4" spans="1:9" ht="15.75" x14ac:dyDescent="0.25">
      <c r="A4" s="450"/>
      <c r="B4" s="451"/>
      <c r="C4" s="451"/>
      <c r="D4" s="451"/>
      <c r="E4" s="451"/>
      <c r="F4" s="451"/>
      <c r="G4" s="451"/>
      <c r="H4" s="452"/>
      <c r="I4" s="453"/>
    </row>
    <row r="5" spans="1:9" ht="15.75" x14ac:dyDescent="0.25">
      <c r="A5" s="9" t="s">
        <v>0</v>
      </c>
      <c r="B5" s="10"/>
      <c r="C5" s="10"/>
      <c r="D5" s="10"/>
      <c r="E5" s="10"/>
      <c r="F5" s="10"/>
      <c r="G5" s="10"/>
      <c r="H5" s="10"/>
      <c r="I5" s="11"/>
    </row>
    <row r="6" spans="1:9" x14ac:dyDescent="0.25">
      <c r="A6" s="12" t="s">
        <v>143</v>
      </c>
      <c r="B6" s="13"/>
      <c r="C6" s="13"/>
      <c r="D6" s="13"/>
      <c r="E6" s="13"/>
      <c r="F6" s="13"/>
      <c r="G6" s="13"/>
      <c r="H6" s="13"/>
      <c r="I6" s="14"/>
    </row>
    <row r="7" spans="1:9" ht="15.75" x14ac:dyDescent="0.25">
      <c r="A7" s="15"/>
      <c r="B7" s="16"/>
      <c r="C7" s="16"/>
      <c r="D7" s="16"/>
      <c r="E7" s="16"/>
      <c r="F7" s="16"/>
      <c r="G7" s="16"/>
      <c r="H7" s="17"/>
      <c r="I7" s="18"/>
    </row>
    <row r="8" spans="1:9" ht="15.75" x14ac:dyDescent="0.25">
      <c r="A8" s="454"/>
      <c r="B8" s="455" t="s">
        <v>1</v>
      </c>
      <c r="C8" s="456" t="s">
        <v>123</v>
      </c>
      <c r="D8" s="22"/>
      <c r="E8" s="22"/>
      <c r="F8" s="22"/>
      <c r="G8" s="457"/>
      <c r="H8" s="24"/>
      <c r="I8" s="453"/>
    </row>
    <row r="9" spans="1:9" ht="15.75" x14ac:dyDescent="0.25">
      <c r="A9" s="454"/>
      <c r="B9" s="25" t="s">
        <v>2</v>
      </c>
      <c r="C9" s="25"/>
      <c r="D9" s="441" t="s">
        <v>122</v>
      </c>
      <c r="E9" s="26"/>
      <c r="F9" s="26"/>
      <c r="G9" s="458"/>
      <c r="H9" s="24"/>
      <c r="I9" s="453"/>
    </row>
    <row r="10" spans="1:9" ht="15.75" x14ac:dyDescent="0.25">
      <c r="A10" s="454"/>
      <c r="B10" s="28" t="s">
        <v>3</v>
      </c>
      <c r="C10" s="28"/>
      <c r="D10" s="29" t="s">
        <v>147</v>
      </c>
      <c r="E10" s="29"/>
      <c r="F10" s="30" t="s">
        <v>4</v>
      </c>
      <c r="G10" s="30"/>
      <c r="H10" s="29" t="s">
        <v>146</v>
      </c>
      <c r="I10" s="31"/>
    </row>
    <row r="11" spans="1:9" ht="15.75" x14ac:dyDescent="0.25">
      <c r="A11" s="454"/>
      <c r="B11" s="32" t="s">
        <v>5</v>
      </c>
      <c r="C11" s="459" t="s">
        <v>137</v>
      </c>
      <c r="D11" s="460"/>
      <c r="E11" s="35"/>
      <c r="F11" s="36"/>
      <c r="G11" s="37"/>
      <c r="H11" s="38"/>
      <c r="I11" s="453"/>
    </row>
    <row r="12" spans="1:9" ht="16.5" thickBot="1" x14ac:dyDescent="0.3">
      <c r="A12" s="454"/>
      <c r="B12" s="461"/>
      <c r="C12" s="461"/>
      <c r="D12" s="461"/>
      <c r="E12" s="461"/>
      <c r="F12" s="40"/>
      <c r="G12" s="41"/>
      <c r="H12" s="452"/>
      <c r="I12" s="453"/>
    </row>
    <row r="13" spans="1:9" ht="16.5" thickTop="1" x14ac:dyDescent="0.25">
      <c r="A13" s="462"/>
      <c r="B13" s="463"/>
      <c r="C13" s="463"/>
      <c r="D13" s="463"/>
      <c r="E13" s="463"/>
      <c r="F13" s="463"/>
      <c r="G13" s="463"/>
      <c r="H13" s="464"/>
      <c r="I13" s="465"/>
    </row>
    <row r="14" spans="1:9" ht="15.75" x14ac:dyDescent="0.25">
      <c r="A14" s="454"/>
      <c r="B14" s="461"/>
      <c r="C14" s="461"/>
      <c r="D14" s="461"/>
      <c r="E14" s="461"/>
      <c r="F14" s="461"/>
      <c r="G14" s="461"/>
      <c r="H14" s="46" t="s">
        <v>6</v>
      </c>
      <c r="I14" s="453"/>
    </row>
    <row r="15" spans="1:9" ht="15.75" x14ac:dyDescent="0.25">
      <c r="A15" s="454"/>
      <c r="B15" s="455" t="s">
        <v>7</v>
      </c>
      <c r="C15" s="455"/>
      <c r="D15" s="455"/>
      <c r="E15" s="455"/>
      <c r="F15" s="47"/>
      <c r="G15" s="47"/>
      <c r="H15" s="466">
        <v>179027.83</v>
      </c>
      <c r="I15" s="453"/>
    </row>
    <row r="16" spans="1:9" ht="15.75" x14ac:dyDescent="0.25">
      <c r="A16" s="454"/>
      <c r="B16" s="461"/>
      <c r="C16" s="461"/>
      <c r="D16" s="461"/>
      <c r="E16" s="461"/>
      <c r="F16" s="461"/>
      <c r="G16" s="461"/>
      <c r="H16" s="466"/>
      <c r="I16" s="453"/>
    </row>
    <row r="17" spans="1:9" ht="15.75" x14ac:dyDescent="0.25">
      <c r="A17" s="454"/>
      <c r="B17" s="467" t="s">
        <v>8</v>
      </c>
      <c r="C17" s="467"/>
      <c r="D17" s="467"/>
      <c r="E17" s="467"/>
      <c r="F17" s="461"/>
      <c r="G17" s="461"/>
      <c r="H17" s="466"/>
      <c r="I17" s="453"/>
    </row>
    <row r="18" spans="1:9" ht="15.75" x14ac:dyDescent="0.25">
      <c r="A18" s="454"/>
      <c r="B18" s="461" t="s">
        <v>9</v>
      </c>
      <c r="C18" s="461"/>
      <c r="D18" s="461"/>
      <c r="E18" s="461"/>
      <c r="F18" s="50"/>
      <c r="G18" s="50"/>
      <c r="H18" s="466"/>
      <c r="I18" s="453"/>
    </row>
    <row r="19" spans="1:9" ht="15.75" x14ac:dyDescent="0.25">
      <c r="A19" s="454"/>
      <c r="B19" s="461" t="s">
        <v>10</v>
      </c>
      <c r="C19" s="461"/>
      <c r="D19" s="461"/>
      <c r="E19" s="461"/>
      <c r="F19" s="47"/>
      <c r="G19" s="47"/>
      <c r="H19" s="466"/>
      <c r="I19" s="453"/>
    </row>
    <row r="20" spans="1:9" ht="15.75" x14ac:dyDescent="0.25">
      <c r="A20" s="454"/>
      <c r="B20" s="461"/>
      <c r="C20" s="461"/>
      <c r="D20" s="461"/>
      <c r="E20" s="461"/>
      <c r="F20" s="51"/>
      <c r="G20" s="51"/>
      <c r="H20" s="466"/>
      <c r="I20" s="453"/>
    </row>
    <row r="21" spans="1:9" ht="15.75" x14ac:dyDescent="0.25">
      <c r="A21" s="454"/>
      <c r="B21" s="455" t="s">
        <v>11</v>
      </c>
      <c r="C21" s="455"/>
      <c r="D21" s="455"/>
      <c r="E21" s="455"/>
      <c r="F21" s="461"/>
      <c r="G21" s="461"/>
      <c r="H21" s="468">
        <f>SUM(H15:H19)</f>
        <v>179027.83</v>
      </c>
      <c r="I21" s="453"/>
    </row>
    <row r="22" spans="1:9" ht="15.75" x14ac:dyDescent="0.25">
      <c r="A22" s="454"/>
      <c r="B22" s="461"/>
      <c r="C22" s="461"/>
      <c r="D22" s="461"/>
      <c r="E22" s="461"/>
      <c r="F22" s="461"/>
      <c r="G22" s="461"/>
      <c r="H22" s="466"/>
      <c r="I22" s="453"/>
    </row>
    <row r="23" spans="1:9" ht="15.75" x14ac:dyDescent="0.25">
      <c r="A23" s="454"/>
      <c r="B23" s="467" t="s">
        <v>12</v>
      </c>
      <c r="C23" s="467"/>
      <c r="D23" s="467"/>
      <c r="E23" s="467"/>
      <c r="F23" s="461"/>
      <c r="G23" s="461"/>
      <c r="H23" s="466"/>
      <c r="I23" s="453"/>
    </row>
    <row r="24" spans="1:9" ht="15.75" x14ac:dyDescent="0.25">
      <c r="A24" s="454"/>
      <c r="B24" s="461" t="s">
        <v>13</v>
      </c>
      <c r="C24" s="461"/>
      <c r="D24" s="461"/>
      <c r="E24" s="461"/>
      <c r="F24" s="47"/>
      <c r="G24" s="47"/>
      <c r="H24" s="466">
        <v>44305.29</v>
      </c>
      <c r="I24" s="453"/>
    </row>
    <row r="25" spans="1:9" ht="15.75" x14ac:dyDescent="0.25">
      <c r="A25" s="454"/>
      <c r="B25" s="461" t="s">
        <v>14</v>
      </c>
      <c r="C25" s="461"/>
      <c r="D25" s="461"/>
      <c r="E25" s="461"/>
      <c r="F25" s="47"/>
      <c r="G25" s="47"/>
      <c r="H25" s="466"/>
      <c r="I25" s="453"/>
    </row>
    <row r="26" spans="1:9" ht="15.75" x14ac:dyDescent="0.25">
      <c r="A26" s="454"/>
      <c r="B26" s="461" t="s">
        <v>15</v>
      </c>
      <c r="C26" s="461"/>
      <c r="D26" s="461"/>
      <c r="E26" s="461"/>
      <c r="F26" s="51"/>
      <c r="G26" s="51"/>
      <c r="H26" s="466">
        <v>374.13</v>
      </c>
      <c r="I26" s="453"/>
    </row>
    <row r="27" spans="1:9" ht="15.75" x14ac:dyDescent="0.25">
      <c r="A27" s="454"/>
      <c r="B27" s="461"/>
      <c r="C27" s="461"/>
      <c r="D27" s="461"/>
      <c r="E27" s="461"/>
      <c r="F27" s="51"/>
      <c r="G27" s="51"/>
      <c r="H27" s="466"/>
      <c r="I27" s="453"/>
    </row>
    <row r="28" spans="1:9" ht="16.5" thickBot="1" x14ac:dyDescent="0.3">
      <c r="A28" s="454"/>
      <c r="B28" s="455" t="s">
        <v>16</v>
      </c>
      <c r="C28" s="455"/>
      <c r="D28" s="455"/>
      <c r="E28" s="455"/>
      <c r="F28" s="47"/>
      <c r="G28" s="47"/>
      <c r="H28" s="469">
        <f>SUM(H21-H24-H25-H26)</f>
        <v>134348.40999999997</v>
      </c>
      <c r="I28" s="453"/>
    </row>
    <row r="29" spans="1:9" ht="16.5" thickTop="1" x14ac:dyDescent="0.25">
      <c r="A29" s="454"/>
      <c r="B29" s="54"/>
      <c r="C29" s="54"/>
      <c r="D29" s="54"/>
      <c r="E29" s="54"/>
      <c r="F29" s="54"/>
      <c r="G29" s="54"/>
      <c r="H29" s="55"/>
      <c r="I29" s="453"/>
    </row>
    <row r="30" spans="1:9" ht="15.75" x14ac:dyDescent="0.25">
      <c r="A30" s="454"/>
      <c r="B30" s="461"/>
      <c r="C30" s="461"/>
      <c r="D30" s="461"/>
      <c r="E30" s="461"/>
      <c r="F30" s="461"/>
      <c r="G30" s="461"/>
      <c r="H30" s="452"/>
      <c r="I30" s="453"/>
    </row>
    <row r="31" spans="1:9" ht="15.75" x14ac:dyDescent="0.25">
      <c r="A31" s="454"/>
      <c r="B31" s="461"/>
      <c r="C31" s="461"/>
      <c r="D31" s="461"/>
      <c r="E31" s="461"/>
      <c r="F31" s="461"/>
      <c r="G31" s="461"/>
      <c r="H31" s="46" t="s">
        <v>17</v>
      </c>
      <c r="I31" s="453"/>
    </row>
    <row r="32" spans="1:9" ht="15.75" x14ac:dyDescent="0.25">
      <c r="A32" s="454"/>
      <c r="B32" s="455" t="s">
        <v>18</v>
      </c>
      <c r="C32" s="455"/>
      <c r="D32" s="455"/>
      <c r="E32" s="455"/>
      <c r="F32" s="47"/>
      <c r="G32" s="47"/>
      <c r="H32" s="466">
        <v>154483.20000000001</v>
      </c>
      <c r="I32" s="453"/>
    </row>
    <row r="33" spans="1:9" ht="15.75" x14ac:dyDescent="0.25">
      <c r="A33" s="454"/>
      <c r="B33" s="455"/>
      <c r="C33" s="455"/>
      <c r="D33" s="455"/>
      <c r="E33" s="455"/>
      <c r="F33" s="51"/>
      <c r="G33" s="51"/>
      <c r="H33" s="466"/>
      <c r="I33" s="453"/>
    </row>
    <row r="34" spans="1:9" ht="15.75" x14ac:dyDescent="0.25">
      <c r="A34" s="454"/>
      <c r="B34" s="467" t="s">
        <v>8</v>
      </c>
      <c r="C34" s="467"/>
      <c r="D34" s="467"/>
      <c r="E34" s="467"/>
      <c r="F34" s="461"/>
      <c r="G34" s="461"/>
      <c r="H34" s="470"/>
      <c r="I34" s="453"/>
    </row>
    <row r="35" spans="1:9" ht="15.75" x14ac:dyDescent="0.25">
      <c r="A35" s="454"/>
      <c r="B35" s="461" t="s">
        <v>19</v>
      </c>
      <c r="C35" s="461"/>
      <c r="D35" s="461"/>
      <c r="E35" s="461"/>
      <c r="F35" s="47"/>
      <c r="G35" s="47"/>
      <c r="H35" s="466"/>
      <c r="I35" s="453"/>
    </row>
    <row r="36" spans="1:9" ht="15.75" x14ac:dyDescent="0.25">
      <c r="A36" s="454"/>
      <c r="B36" s="461"/>
      <c r="C36" s="461"/>
      <c r="D36" s="461"/>
      <c r="E36" s="461"/>
      <c r="F36" s="51"/>
      <c r="G36" s="51"/>
      <c r="H36" s="466">
        <v>0</v>
      </c>
      <c r="I36" s="453"/>
    </row>
    <row r="37" spans="1:9" ht="15.75" x14ac:dyDescent="0.25">
      <c r="A37" s="454"/>
      <c r="B37" s="455" t="s">
        <v>11</v>
      </c>
      <c r="C37" s="455"/>
      <c r="D37" s="455"/>
      <c r="E37" s="455"/>
      <c r="F37" s="57"/>
      <c r="G37" s="57"/>
      <c r="H37" s="448">
        <f>SUM(H32:H36)</f>
        <v>154483.20000000001</v>
      </c>
      <c r="I37" s="453"/>
    </row>
    <row r="38" spans="1:9" ht="15.75" x14ac:dyDescent="0.25">
      <c r="A38" s="454"/>
      <c r="B38" s="461"/>
      <c r="C38" s="461"/>
      <c r="D38" s="461"/>
      <c r="E38" s="461"/>
      <c r="F38" s="461"/>
      <c r="G38" s="461"/>
      <c r="H38" s="470"/>
      <c r="I38" s="453"/>
    </row>
    <row r="39" spans="1:9" ht="15.75" x14ac:dyDescent="0.25">
      <c r="A39" s="454"/>
      <c r="B39" s="467" t="s">
        <v>12</v>
      </c>
      <c r="C39" s="467"/>
      <c r="D39" s="467"/>
      <c r="E39" s="467"/>
      <c r="F39" s="461"/>
      <c r="G39" s="461"/>
      <c r="H39" s="466"/>
      <c r="I39" s="453"/>
    </row>
    <row r="40" spans="1:9" ht="15.75" x14ac:dyDescent="0.25">
      <c r="A40" s="454"/>
      <c r="B40" s="461" t="s">
        <v>20</v>
      </c>
      <c r="C40" s="461"/>
      <c r="D40" s="461"/>
      <c r="E40" s="461"/>
      <c r="F40" s="57"/>
      <c r="G40" s="57"/>
      <c r="H40" s="466">
        <v>20134.79</v>
      </c>
      <c r="I40" s="453"/>
    </row>
    <row r="41" spans="1:9" ht="15.75" x14ac:dyDescent="0.25">
      <c r="A41" s="454"/>
      <c r="B41" s="461"/>
      <c r="C41" s="461"/>
      <c r="D41" s="461"/>
      <c r="E41" s="461"/>
      <c r="F41" s="58"/>
      <c r="G41" s="58"/>
      <c r="H41" s="466"/>
      <c r="I41" s="453"/>
    </row>
    <row r="42" spans="1:9" ht="16.5" thickBot="1" x14ac:dyDescent="0.3">
      <c r="A42" s="454"/>
      <c r="B42" s="455" t="s">
        <v>16</v>
      </c>
      <c r="C42" s="455"/>
      <c r="D42" s="455"/>
      <c r="E42" s="455"/>
      <c r="F42" s="461"/>
      <c r="G42" s="461"/>
      <c r="H42" s="469">
        <f>SUM(H37-H40)</f>
        <v>134348.41</v>
      </c>
      <c r="I42" s="453"/>
    </row>
    <row r="43" spans="1:9" ht="17.25" thickTop="1" thickBot="1" x14ac:dyDescent="0.3">
      <c r="A43" s="471"/>
      <c r="B43" s="472"/>
      <c r="C43" s="472"/>
      <c r="D43" s="472"/>
      <c r="E43" s="472"/>
      <c r="F43" s="473"/>
      <c r="G43" s="473"/>
      <c r="H43" s="474"/>
      <c r="I43" s="475"/>
    </row>
    <row r="44" spans="1:9" ht="16.5" thickTop="1" x14ac:dyDescent="0.25">
      <c r="A44" s="462"/>
      <c r="B44" s="476"/>
      <c r="C44" s="476"/>
      <c r="D44" s="476"/>
      <c r="E44" s="476"/>
      <c r="F44" s="463"/>
      <c r="G44" s="463"/>
      <c r="H44" s="65" t="s">
        <v>21</v>
      </c>
      <c r="I44" s="66"/>
    </row>
    <row r="45" spans="1:9" ht="15.75" x14ac:dyDescent="0.25">
      <c r="A45" s="454"/>
      <c r="B45" s="455"/>
      <c r="C45" s="455"/>
      <c r="D45" s="455"/>
      <c r="E45" s="455"/>
      <c r="F45" s="461"/>
      <c r="G45" s="461"/>
      <c r="H45" s="477"/>
      <c r="I45" s="453"/>
    </row>
    <row r="46" spans="1:9" ht="15.75" x14ac:dyDescent="0.25">
      <c r="A46" s="478"/>
      <c r="B46" s="443" t="s">
        <v>139</v>
      </c>
      <c r="C46" s="443"/>
      <c r="D46" s="442" t="s">
        <v>140</v>
      </c>
      <c r="E46" s="442"/>
      <c r="F46" s="479"/>
      <c r="G46" s="444" t="s">
        <v>141</v>
      </c>
      <c r="H46" s="444"/>
      <c r="I46" s="453"/>
    </row>
    <row r="47" spans="1:9" ht="15.75" x14ac:dyDescent="0.25">
      <c r="A47" s="454"/>
      <c r="B47" s="461"/>
      <c r="C47" s="461"/>
      <c r="D47" s="461"/>
      <c r="E47" s="461"/>
      <c r="F47" s="461"/>
      <c r="G47" s="70" t="s">
        <v>23</v>
      </c>
      <c r="H47" s="70"/>
      <c r="I47" s="461"/>
    </row>
    <row r="48" spans="1:9" ht="15.75" x14ac:dyDescent="0.25">
      <c r="A48" s="454"/>
      <c r="B48" s="461" t="s">
        <v>24</v>
      </c>
      <c r="C48" s="461"/>
      <c r="D48" s="47" t="s">
        <v>25</v>
      </c>
      <c r="E48" s="47"/>
      <c r="F48" s="461"/>
      <c r="G48" s="47" t="s">
        <v>26</v>
      </c>
      <c r="H48" s="47"/>
      <c r="I48" s="71"/>
    </row>
    <row r="49" spans="1:9" ht="15.75" x14ac:dyDescent="0.25">
      <c r="A49" s="454"/>
      <c r="B49" s="461"/>
      <c r="C49" s="461"/>
      <c r="D49" s="51"/>
      <c r="E49" s="51"/>
      <c r="F49" s="461"/>
      <c r="G49" s="51"/>
      <c r="H49" s="51"/>
      <c r="I49" s="445"/>
    </row>
    <row r="50" spans="1:9" ht="15.75" x14ac:dyDescent="0.25">
      <c r="A50" s="480"/>
      <c r="B50" s="481"/>
      <c r="C50" s="481"/>
      <c r="D50" s="74"/>
      <c r="E50" s="74"/>
      <c r="F50" s="481" t="s">
        <v>27</v>
      </c>
      <c r="G50" s="481"/>
      <c r="H50" s="75"/>
      <c r="I50" s="76"/>
    </row>
    <row r="51" spans="1:9" ht="15.75" x14ac:dyDescent="0.25">
      <c r="A51" s="461"/>
      <c r="B51" s="461"/>
      <c r="C51" s="461"/>
      <c r="D51" s="51"/>
      <c r="E51" s="461"/>
      <c r="F51" s="461"/>
      <c r="G51" s="51"/>
      <c r="H51" s="77"/>
      <c r="I51" s="51"/>
    </row>
    <row r="52" spans="1:9" x14ac:dyDescent="0.25">
      <c r="A52" s="440"/>
      <c r="B52" s="440"/>
      <c r="C52" s="440"/>
      <c r="D52" s="440"/>
      <c r="E52" s="440"/>
      <c r="F52" s="440"/>
      <c r="G52" s="440"/>
      <c r="H52" s="440"/>
      <c r="I52" s="440"/>
    </row>
  </sheetData>
  <protectedRanges>
    <protectedRange sqref="G11" name="Rango1"/>
    <protectedRange sqref="E46 B46 G46" name="Rango1_2_1"/>
  </protectedRanges>
  <mergeCells count="24">
    <mergeCell ref="G47:H47"/>
    <mergeCell ref="D48:E48"/>
    <mergeCell ref="G48:I48"/>
    <mergeCell ref="F32:G32"/>
    <mergeCell ref="F35:G35"/>
    <mergeCell ref="F37:G37"/>
    <mergeCell ref="F40:G40"/>
    <mergeCell ref="H44:I44"/>
    <mergeCell ref="B46:C46"/>
    <mergeCell ref="D46:E46"/>
    <mergeCell ref="G46:H46"/>
    <mergeCell ref="F15:G15"/>
    <mergeCell ref="F18:G18"/>
    <mergeCell ref="F19:G19"/>
    <mergeCell ref="F24:G24"/>
    <mergeCell ref="F25:G25"/>
    <mergeCell ref="F28:G28"/>
    <mergeCell ref="A5:I5"/>
    <mergeCell ref="A6:I6"/>
    <mergeCell ref="D8:F8"/>
    <mergeCell ref="B10:C10"/>
    <mergeCell ref="D10:E10"/>
    <mergeCell ref="F10:G10"/>
    <mergeCell ref="H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FF8C-484F-4EEE-BB94-4E9A79DE19BF}">
  <dimension ref="A1:I52"/>
  <sheetViews>
    <sheetView topLeftCell="A22" workbookViewId="0">
      <selection activeCell="H10" sqref="H10:I10"/>
    </sheetView>
  </sheetViews>
  <sheetFormatPr baseColWidth="10" defaultRowHeight="15" x14ac:dyDescent="0.25"/>
  <cols>
    <col min="1" max="1" width="3.140625" customWidth="1"/>
  </cols>
  <sheetData>
    <row r="1" spans="1:9" ht="15.75" x14ac:dyDescent="0.25">
      <c r="A1" s="446"/>
      <c r="B1" s="447"/>
      <c r="C1" s="447"/>
      <c r="D1" s="447"/>
      <c r="E1" s="447"/>
      <c r="F1" s="447"/>
      <c r="G1" s="447"/>
      <c r="H1" s="448"/>
      <c r="I1" s="449"/>
    </row>
    <row r="2" spans="1:9" ht="15.75" x14ac:dyDescent="0.25">
      <c r="A2" s="450"/>
      <c r="B2" s="451"/>
      <c r="C2" s="451"/>
      <c r="D2" s="451"/>
      <c r="E2" s="451"/>
      <c r="F2" s="451"/>
      <c r="G2" s="451"/>
      <c r="H2" s="452"/>
      <c r="I2" s="453"/>
    </row>
    <row r="3" spans="1:9" ht="15.75" x14ac:dyDescent="0.25">
      <c r="A3" s="450"/>
      <c r="B3" s="451"/>
      <c r="C3" s="451"/>
      <c r="D3" s="451"/>
      <c r="E3" s="451"/>
      <c r="F3" s="451"/>
      <c r="G3" s="451"/>
      <c r="H3" s="452"/>
      <c r="I3" s="453"/>
    </row>
    <row r="4" spans="1:9" ht="15.75" x14ac:dyDescent="0.25">
      <c r="A4" s="450"/>
      <c r="B4" s="451"/>
      <c r="C4" s="451"/>
      <c r="D4" s="451"/>
      <c r="E4" s="451"/>
      <c r="F4" s="451"/>
      <c r="G4" s="451"/>
      <c r="H4" s="452"/>
      <c r="I4" s="453"/>
    </row>
    <row r="5" spans="1:9" ht="15.75" x14ac:dyDescent="0.25">
      <c r="A5" s="9" t="s">
        <v>0</v>
      </c>
      <c r="B5" s="10"/>
      <c r="C5" s="10"/>
      <c r="D5" s="10"/>
      <c r="E5" s="10"/>
      <c r="F5" s="10"/>
      <c r="G5" s="10"/>
      <c r="H5" s="10"/>
      <c r="I5" s="11"/>
    </row>
    <row r="6" spans="1:9" x14ac:dyDescent="0.25">
      <c r="A6" s="12" t="s">
        <v>143</v>
      </c>
      <c r="B6" s="13"/>
      <c r="C6" s="13"/>
      <c r="D6" s="13"/>
      <c r="E6" s="13"/>
      <c r="F6" s="13"/>
      <c r="G6" s="13"/>
      <c r="H6" s="13"/>
      <c r="I6" s="14"/>
    </row>
    <row r="7" spans="1:9" ht="15.75" x14ac:dyDescent="0.25">
      <c r="A7" s="15"/>
      <c r="B7" s="16"/>
      <c r="C7" s="16"/>
      <c r="D7" s="16"/>
      <c r="E7" s="16"/>
      <c r="F7" s="16"/>
      <c r="G7" s="16"/>
      <c r="H7" s="17"/>
      <c r="I7" s="18"/>
    </row>
    <row r="8" spans="1:9" ht="15.75" x14ac:dyDescent="0.25">
      <c r="A8" s="454"/>
      <c r="B8" s="455" t="s">
        <v>1</v>
      </c>
      <c r="C8" s="456" t="s">
        <v>123</v>
      </c>
      <c r="D8" s="22"/>
      <c r="E8" s="22"/>
      <c r="F8" s="22"/>
      <c r="G8" s="457"/>
      <c r="H8" s="24"/>
      <c r="I8" s="453"/>
    </row>
    <row r="9" spans="1:9" ht="15.75" x14ac:dyDescent="0.25">
      <c r="A9" s="454"/>
      <c r="B9" s="25" t="s">
        <v>2</v>
      </c>
      <c r="C9" s="25"/>
      <c r="D9" s="441" t="s">
        <v>122</v>
      </c>
      <c r="E9" s="26"/>
      <c r="F9" s="26"/>
      <c r="G9" s="458"/>
      <c r="H9" s="24"/>
      <c r="I9" s="453"/>
    </row>
    <row r="10" spans="1:9" ht="15.75" x14ac:dyDescent="0.25">
      <c r="A10" s="454"/>
      <c r="B10" s="28" t="s">
        <v>3</v>
      </c>
      <c r="C10" s="28"/>
      <c r="D10" s="29" t="s">
        <v>148</v>
      </c>
      <c r="E10" s="29"/>
      <c r="F10" s="30" t="s">
        <v>4</v>
      </c>
      <c r="G10" s="30"/>
      <c r="H10" s="29" t="s">
        <v>149</v>
      </c>
      <c r="I10" s="31"/>
    </row>
    <row r="11" spans="1:9" ht="15.75" x14ac:dyDescent="0.25">
      <c r="A11" s="454"/>
      <c r="B11" s="32" t="s">
        <v>5</v>
      </c>
      <c r="C11" s="459" t="s">
        <v>137</v>
      </c>
      <c r="D11" s="460"/>
      <c r="E11" s="35"/>
      <c r="F11" s="36"/>
      <c r="G11" s="37"/>
      <c r="H11" s="38"/>
      <c r="I11" s="453"/>
    </row>
    <row r="12" spans="1:9" ht="16.5" thickBot="1" x14ac:dyDescent="0.3">
      <c r="A12" s="454"/>
      <c r="B12" s="461"/>
      <c r="C12" s="461"/>
      <c r="D12" s="461"/>
      <c r="E12" s="461"/>
      <c r="F12" s="40"/>
      <c r="G12" s="41"/>
      <c r="H12" s="452"/>
      <c r="I12" s="453"/>
    </row>
    <row r="13" spans="1:9" ht="16.5" thickTop="1" x14ac:dyDescent="0.25">
      <c r="A13" s="462"/>
      <c r="B13" s="463"/>
      <c r="C13" s="463"/>
      <c r="D13" s="463"/>
      <c r="E13" s="463"/>
      <c r="F13" s="463"/>
      <c r="G13" s="463"/>
      <c r="H13" s="464"/>
      <c r="I13" s="465"/>
    </row>
    <row r="14" spans="1:9" ht="15.75" x14ac:dyDescent="0.25">
      <c r="A14" s="454"/>
      <c r="B14" s="461"/>
      <c r="C14" s="461"/>
      <c r="D14" s="461"/>
      <c r="E14" s="461"/>
      <c r="F14" s="461"/>
      <c r="G14" s="461"/>
      <c r="H14" s="46" t="s">
        <v>6</v>
      </c>
      <c r="I14" s="453"/>
    </row>
    <row r="15" spans="1:9" ht="15.75" x14ac:dyDescent="0.25">
      <c r="A15" s="454"/>
      <c r="B15" s="455" t="s">
        <v>7</v>
      </c>
      <c r="C15" s="455"/>
      <c r="D15" s="455"/>
      <c r="E15" s="455"/>
      <c r="F15" s="47"/>
      <c r="G15" s="47"/>
      <c r="H15" s="466">
        <v>319791.44</v>
      </c>
      <c r="I15" s="453"/>
    </row>
    <row r="16" spans="1:9" ht="15.75" x14ac:dyDescent="0.25">
      <c r="A16" s="454"/>
      <c r="B16" s="461"/>
      <c r="C16" s="461"/>
      <c r="D16" s="461"/>
      <c r="E16" s="461"/>
      <c r="F16" s="461"/>
      <c r="G16" s="461"/>
      <c r="H16" s="466"/>
      <c r="I16" s="453"/>
    </row>
    <row r="17" spans="1:9" ht="15.75" x14ac:dyDescent="0.25">
      <c r="A17" s="454"/>
      <c r="B17" s="467" t="s">
        <v>8</v>
      </c>
      <c r="C17" s="467"/>
      <c r="D17" s="467"/>
      <c r="E17" s="467"/>
      <c r="F17" s="461"/>
      <c r="G17" s="461"/>
      <c r="H17" s="466"/>
      <c r="I17" s="453"/>
    </row>
    <row r="18" spans="1:9" ht="15.75" x14ac:dyDescent="0.25">
      <c r="A18" s="454"/>
      <c r="B18" s="461" t="s">
        <v>9</v>
      </c>
      <c r="C18" s="461"/>
      <c r="D18" s="461"/>
      <c r="E18" s="461"/>
      <c r="F18" s="50"/>
      <c r="G18" s="50"/>
      <c r="H18" s="466"/>
      <c r="I18" s="453"/>
    </row>
    <row r="19" spans="1:9" ht="15.75" x14ac:dyDescent="0.25">
      <c r="A19" s="454"/>
      <c r="B19" s="461" t="s">
        <v>10</v>
      </c>
      <c r="C19" s="461"/>
      <c r="D19" s="461"/>
      <c r="E19" s="461"/>
      <c r="F19" s="47"/>
      <c r="G19" s="47"/>
      <c r="H19" s="466"/>
      <c r="I19" s="453"/>
    </row>
    <row r="20" spans="1:9" ht="15.75" x14ac:dyDescent="0.25">
      <c r="A20" s="454"/>
      <c r="B20" s="461"/>
      <c r="C20" s="461"/>
      <c r="D20" s="461"/>
      <c r="E20" s="461"/>
      <c r="F20" s="51"/>
      <c r="G20" s="51"/>
      <c r="H20" s="466"/>
      <c r="I20" s="453"/>
    </row>
    <row r="21" spans="1:9" ht="15.75" x14ac:dyDescent="0.25">
      <c r="A21" s="454"/>
      <c r="B21" s="455" t="s">
        <v>11</v>
      </c>
      <c r="C21" s="455"/>
      <c r="D21" s="455"/>
      <c r="E21" s="455"/>
      <c r="F21" s="461"/>
      <c r="G21" s="461"/>
      <c r="H21" s="468">
        <f>SUM(H15:H19)</f>
        <v>319791.44</v>
      </c>
      <c r="I21" s="453"/>
    </row>
    <row r="22" spans="1:9" ht="15.75" x14ac:dyDescent="0.25">
      <c r="A22" s="454"/>
      <c r="B22" s="461"/>
      <c r="C22" s="461"/>
      <c r="D22" s="461"/>
      <c r="E22" s="461"/>
      <c r="F22" s="461"/>
      <c r="G22" s="461"/>
      <c r="H22" s="466"/>
      <c r="I22" s="453"/>
    </row>
    <row r="23" spans="1:9" ht="15.75" x14ac:dyDescent="0.25">
      <c r="A23" s="454"/>
      <c r="B23" s="467" t="s">
        <v>12</v>
      </c>
      <c r="C23" s="467"/>
      <c r="D23" s="467"/>
      <c r="E23" s="467"/>
      <c r="F23" s="461"/>
      <c r="G23" s="461"/>
      <c r="H23" s="466"/>
      <c r="I23" s="453"/>
    </row>
    <row r="24" spans="1:9" ht="15.75" x14ac:dyDescent="0.25">
      <c r="A24" s="454"/>
      <c r="B24" s="461" t="s">
        <v>13</v>
      </c>
      <c r="C24" s="461"/>
      <c r="D24" s="461"/>
      <c r="E24" s="461"/>
      <c r="F24" s="47"/>
      <c r="G24" s="47"/>
      <c r="H24" s="466">
        <v>4200</v>
      </c>
      <c r="I24" s="453"/>
    </row>
    <row r="25" spans="1:9" ht="15.75" x14ac:dyDescent="0.25">
      <c r="A25" s="454"/>
      <c r="B25" s="461" t="s">
        <v>14</v>
      </c>
      <c r="C25" s="461"/>
      <c r="D25" s="461"/>
      <c r="E25" s="461"/>
      <c r="F25" s="47"/>
      <c r="G25" s="47"/>
      <c r="H25" s="466"/>
      <c r="I25" s="453"/>
    </row>
    <row r="26" spans="1:9" ht="15.75" x14ac:dyDescent="0.25">
      <c r="A26" s="454"/>
      <c r="B26" s="461" t="s">
        <v>15</v>
      </c>
      <c r="C26" s="461"/>
      <c r="D26" s="461"/>
      <c r="E26" s="461"/>
      <c r="F26" s="51"/>
      <c r="G26" s="51"/>
      <c r="H26" s="466">
        <v>355.2</v>
      </c>
      <c r="I26" s="453"/>
    </row>
    <row r="27" spans="1:9" ht="15.75" x14ac:dyDescent="0.25">
      <c r="A27" s="454"/>
      <c r="B27" s="461"/>
      <c r="C27" s="461"/>
      <c r="D27" s="461"/>
      <c r="E27" s="461"/>
      <c r="F27" s="51"/>
      <c r="G27" s="51"/>
      <c r="H27" s="466"/>
      <c r="I27" s="453"/>
    </row>
    <row r="28" spans="1:9" ht="16.5" thickBot="1" x14ac:dyDescent="0.3">
      <c r="A28" s="454"/>
      <c r="B28" s="455" t="s">
        <v>16</v>
      </c>
      <c r="C28" s="455"/>
      <c r="D28" s="455"/>
      <c r="E28" s="455"/>
      <c r="F28" s="47"/>
      <c r="G28" s="47"/>
      <c r="H28" s="469">
        <f>SUM(H21-H24-H25-H26)</f>
        <v>315236.24</v>
      </c>
      <c r="I28" s="453"/>
    </row>
    <row r="29" spans="1:9" ht="16.5" thickTop="1" x14ac:dyDescent="0.25">
      <c r="A29" s="454"/>
      <c r="B29" s="54"/>
      <c r="C29" s="54"/>
      <c r="D29" s="54"/>
      <c r="E29" s="54"/>
      <c r="F29" s="54"/>
      <c r="G29" s="54"/>
      <c r="H29" s="55"/>
      <c r="I29" s="453"/>
    </row>
    <row r="30" spans="1:9" ht="15.75" x14ac:dyDescent="0.25">
      <c r="A30" s="454"/>
      <c r="B30" s="461"/>
      <c r="C30" s="461"/>
      <c r="D30" s="461"/>
      <c r="E30" s="461"/>
      <c r="F30" s="461"/>
      <c r="G30" s="461"/>
      <c r="H30" s="452"/>
      <c r="I30" s="453"/>
    </row>
    <row r="31" spans="1:9" ht="15.75" x14ac:dyDescent="0.25">
      <c r="A31" s="454"/>
      <c r="B31" s="461"/>
      <c r="C31" s="461"/>
      <c r="D31" s="461"/>
      <c r="E31" s="461"/>
      <c r="F31" s="461"/>
      <c r="G31" s="461"/>
      <c r="H31" s="46" t="s">
        <v>17</v>
      </c>
      <c r="I31" s="453"/>
    </row>
    <row r="32" spans="1:9" ht="15.75" x14ac:dyDescent="0.25">
      <c r="A32" s="454"/>
      <c r="B32" s="455" t="s">
        <v>18</v>
      </c>
      <c r="C32" s="455"/>
      <c r="D32" s="455"/>
      <c r="E32" s="455"/>
      <c r="F32" s="47"/>
      <c r="G32" s="47"/>
      <c r="H32" s="466">
        <v>334124.44</v>
      </c>
      <c r="I32" s="453"/>
    </row>
    <row r="33" spans="1:9" ht="15.75" x14ac:dyDescent="0.25">
      <c r="A33" s="454"/>
      <c r="B33" s="455"/>
      <c r="C33" s="455"/>
      <c r="D33" s="455"/>
      <c r="E33" s="455"/>
      <c r="F33" s="51"/>
      <c r="G33" s="51"/>
      <c r="H33" s="466"/>
      <c r="I33" s="453"/>
    </row>
    <row r="34" spans="1:9" ht="15.75" x14ac:dyDescent="0.25">
      <c r="A34" s="454"/>
      <c r="B34" s="467" t="s">
        <v>8</v>
      </c>
      <c r="C34" s="467"/>
      <c r="D34" s="467"/>
      <c r="E34" s="467"/>
      <c r="F34" s="461"/>
      <c r="G34" s="461"/>
      <c r="H34" s="470"/>
      <c r="I34" s="453"/>
    </row>
    <row r="35" spans="1:9" ht="15.75" x14ac:dyDescent="0.25">
      <c r="A35" s="454"/>
      <c r="B35" s="461" t="s">
        <v>19</v>
      </c>
      <c r="C35" s="461"/>
      <c r="D35" s="461"/>
      <c r="E35" s="461"/>
      <c r="F35" s="47"/>
      <c r="G35" s="47"/>
      <c r="H35" s="466"/>
      <c r="I35" s="453"/>
    </row>
    <row r="36" spans="1:9" ht="15.75" x14ac:dyDescent="0.25">
      <c r="A36" s="454"/>
      <c r="B36" s="461"/>
      <c r="C36" s="461"/>
      <c r="D36" s="461"/>
      <c r="E36" s="461"/>
      <c r="F36" s="51"/>
      <c r="G36" s="51"/>
      <c r="H36" s="466">
        <v>0</v>
      </c>
      <c r="I36" s="453"/>
    </row>
    <row r="37" spans="1:9" ht="15.75" x14ac:dyDescent="0.25">
      <c r="A37" s="454"/>
      <c r="B37" s="455" t="s">
        <v>11</v>
      </c>
      <c r="C37" s="455"/>
      <c r="D37" s="455"/>
      <c r="E37" s="455"/>
      <c r="F37" s="57"/>
      <c r="G37" s="57"/>
      <c r="H37" s="448">
        <f>SUM(H32:H36)</f>
        <v>334124.44</v>
      </c>
      <c r="I37" s="453"/>
    </row>
    <row r="38" spans="1:9" ht="15.75" x14ac:dyDescent="0.25">
      <c r="A38" s="454"/>
      <c r="B38" s="461"/>
      <c r="C38" s="461"/>
      <c r="D38" s="461"/>
      <c r="E38" s="461"/>
      <c r="F38" s="461"/>
      <c r="G38" s="461"/>
      <c r="H38" s="470"/>
      <c r="I38" s="453"/>
    </row>
    <row r="39" spans="1:9" ht="15.75" x14ac:dyDescent="0.25">
      <c r="A39" s="454"/>
      <c r="B39" s="467" t="s">
        <v>12</v>
      </c>
      <c r="C39" s="467"/>
      <c r="D39" s="467"/>
      <c r="E39" s="467"/>
      <c r="F39" s="461"/>
      <c r="G39" s="461"/>
      <c r="H39" s="466"/>
      <c r="I39" s="453"/>
    </row>
    <row r="40" spans="1:9" ht="15.75" x14ac:dyDescent="0.25">
      <c r="A40" s="454"/>
      <c r="B40" s="461" t="s">
        <v>20</v>
      </c>
      <c r="C40" s="461"/>
      <c r="D40" s="461"/>
      <c r="E40" s="461"/>
      <c r="F40" s="57"/>
      <c r="G40" s="57"/>
      <c r="H40" s="466">
        <v>18888.2</v>
      </c>
      <c r="I40" s="453"/>
    </row>
    <row r="41" spans="1:9" ht="15.75" x14ac:dyDescent="0.25">
      <c r="A41" s="454"/>
      <c r="B41" s="461"/>
      <c r="C41" s="461"/>
      <c r="D41" s="461"/>
      <c r="E41" s="461"/>
      <c r="F41" s="58"/>
      <c r="G41" s="58"/>
      <c r="H41" s="466"/>
      <c r="I41" s="453"/>
    </row>
    <row r="42" spans="1:9" ht="16.5" thickBot="1" x14ac:dyDescent="0.3">
      <c r="A42" s="454"/>
      <c r="B42" s="455" t="s">
        <v>16</v>
      </c>
      <c r="C42" s="455"/>
      <c r="D42" s="455"/>
      <c r="E42" s="455"/>
      <c r="F42" s="461"/>
      <c r="G42" s="461"/>
      <c r="H42" s="469">
        <f>SUM(H37-H40)</f>
        <v>315236.24</v>
      </c>
      <c r="I42" s="453"/>
    </row>
    <row r="43" spans="1:9" ht="17.25" thickTop="1" thickBot="1" x14ac:dyDescent="0.3">
      <c r="A43" s="471"/>
      <c r="B43" s="472"/>
      <c r="C43" s="472"/>
      <c r="D43" s="472"/>
      <c r="E43" s="472"/>
      <c r="F43" s="473"/>
      <c r="G43" s="473"/>
      <c r="H43" s="474"/>
      <c r="I43" s="475"/>
    </row>
    <row r="44" spans="1:9" ht="16.5" thickTop="1" x14ac:dyDescent="0.25">
      <c r="A44" s="462"/>
      <c r="B44" s="476"/>
      <c r="C44" s="476"/>
      <c r="D44" s="476"/>
      <c r="E44" s="476"/>
      <c r="F44" s="463"/>
      <c r="G44" s="463"/>
      <c r="H44" s="65" t="s">
        <v>21</v>
      </c>
      <c r="I44" s="66"/>
    </row>
    <row r="45" spans="1:9" ht="15.75" x14ac:dyDescent="0.25">
      <c r="A45" s="454"/>
      <c r="B45" s="455"/>
      <c r="C45" s="455"/>
      <c r="D45" s="455"/>
      <c r="E45" s="455"/>
      <c r="F45" s="461"/>
      <c r="G45" s="461"/>
      <c r="H45" s="477"/>
      <c r="I45" s="453"/>
    </row>
    <row r="46" spans="1:9" ht="15.75" x14ac:dyDescent="0.25">
      <c r="A46" s="478"/>
      <c r="B46" s="443" t="s">
        <v>139</v>
      </c>
      <c r="C46" s="443"/>
      <c r="D46" s="442" t="s">
        <v>140</v>
      </c>
      <c r="E46" s="442"/>
      <c r="F46" s="479"/>
      <c r="G46" s="444" t="s">
        <v>141</v>
      </c>
      <c r="H46" s="444"/>
      <c r="I46" s="453"/>
    </row>
    <row r="47" spans="1:9" ht="15.75" x14ac:dyDescent="0.25">
      <c r="A47" s="454"/>
      <c r="B47" s="461"/>
      <c r="C47" s="461"/>
      <c r="D47" s="461"/>
      <c r="E47" s="461"/>
      <c r="F47" s="461"/>
      <c r="G47" s="70" t="s">
        <v>23</v>
      </c>
      <c r="H47" s="70"/>
      <c r="I47" s="461"/>
    </row>
    <row r="48" spans="1:9" ht="15.75" x14ac:dyDescent="0.25">
      <c r="A48" s="454"/>
      <c r="B48" s="461" t="s">
        <v>24</v>
      </c>
      <c r="C48" s="461"/>
      <c r="D48" s="47" t="s">
        <v>25</v>
      </c>
      <c r="E48" s="47"/>
      <c r="F48" s="461"/>
      <c r="G48" s="47" t="s">
        <v>26</v>
      </c>
      <c r="H48" s="47"/>
      <c r="I48" s="71"/>
    </row>
    <row r="49" spans="1:9" ht="15.75" x14ac:dyDescent="0.25">
      <c r="A49" s="454"/>
      <c r="B49" s="461"/>
      <c r="C49" s="461"/>
      <c r="D49" s="51"/>
      <c r="E49" s="51"/>
      <c r="F49" s="461"/>
      <c r="G49" s="51"/>
      <c r="H49" s="51"/>
      <c r="I49" s="445"/>
    </row>
    <row r="50" spans="1:9" ht="15.75" x14ac:dyDescent="0.25">
      <c r="A50" s="480"/>
      <c r="B50" s="481"/>
      <c r="C50" s="481"/>
      <c r="D50" s="74"/>
      <c r="E50" s="74"/>
      <c r="F50" s="481" t="s">
        <v>27</v>
      </c>
      <c r="G50" s="481"/>
      <c r="H50" s="75"/>
      <c r="I50" s="76"/>
    </row>
    <row r="51" spans="1:9" ht="15.75" x14ac:dyDescent="0.25">
      <c r="A51" s="461"/>
      <c r="B51" s="461"/>
      <c r="C51" s="461"/>
      <c r="D51" s="51"/>
      <c r="E51" s="461"/>
      <c r="F51" s="461"/>
      <c r="G51" s="51"/>
      <c r="H51" s="77"/>
      <c r="I51" s="51"/>
    </row>
    <row r="52" spans="1:9" x14ac:dyDescent="0.25">
      <c r="A52" s="440"/>
      <c r="B52" s="440"/>
      <c r="C52" s="440"/>
      <c r="D52" s="440"/>
      <c r="E52" s="440"/>
      <c r="F52" s="440"/>
      <c r="G52" s="440"/>
      <c r="H52" s="440"/>
      <c r="I52" s="440"/>
    </row>
  </sheetData>
  <protectedRanges>
    <protectedRange sqref="G11" name="Rango1"/>
    <protectedRange sqref="E46 B46 G46" name="Rango1_2_1"/>
  </protectedRanges>
  <mergeCells count="24">
    <mergeCell ref="G47:H47"/>
    <mergeCell ref="D48:E48"/>
    <mergeCell ref="G48:I48"/>
    <mergeCell ref="F32:G32"/>
    <mergeCell ref="F35:G35"/>
    <mergeCell ref="F37:G37"/>
    <mergeCell ref="F40:G40"/>
    <mergeCell ref="H44:I44"/>
    <mergeCell ref="B46:C46"/>
    <mergeCell ref="D46:E46"/>
    <mergeCell ref="G46:H46"/>
    <mergeCell ref="F15:G15"/>
    <mergeCell ref="F18:G18"/>
    <mergeCell ref="F19:G19"/>
    <mergeCell ref="F24:G24"/>
    <mergeCell ref="F25:G25"/>
    <mergeCell ref="F28:G28"/>
    <mergeCell ref="A5:I5"/>
    <mergeCell ref="A6:I6"/>
    <mergeCell ref="D8:F8"/>
    <mergeCell ref="B10:C10"/>
    <mergeCell ref="D10:E10"/>
    <mergeCell ref="F10:G10"/>
    <mergeCell ref="H10:I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C098-47DE-4000-AC0F-4247FE6FD6E6}">
  <dimension ref="A1:Q42"/>
  <sheetViews>
    <sheetView topLeftCell="A10" workbookViewId="0">
      <selection activeCell="O43" sqref="O43"/>
    </sheetView>
  </sheetViews>
  <sheetFormatPr baseColWidth="10" defaultRowHeight="15" x14ac:dyDescent="0.25"/>
  <cols>
    <col min="6" max="6" width="19" customWidth="1"/>
  </cols>
  <sheetData>
    <row r="1" spans="1:17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18.75" x14ac:dyDescent="0.3">
      <c r="A5" s="79" t="s">
        <v>28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8.75" x14ac:dyDescent="0.3">
      <c r="A7" s="79" t="s">
        <v>29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</row>
    <row r="8" spans="1:17" x14ac:dyDescent="0.25">
      <c r="A8" s="78"/>
      <c r="B8" s="78"/>
      <c r="C8" s="78"/>
      <c r="D8" s="78"/>
      <c r="E8" s="78"/>
      <c r="F8" s="80" t="s">
        <v>30</v>
      </c>
      <c r="G8" s="482">
        <v>43831</v>
      </c>
      <c r="H8" s="81"/>
      <c r="I8" s="81" t="s">
        <v>31</v>
      </c>
      <c r="J8" s="483">
        <v>44012</v>
      </c>
      <c r="K8" s="82"/>
      <c r="L8" s="82"/>
      <c r="M8" s="78"/>
      <c r="N8" s="78"/>
      <c r="O8" s="78"/>
      <c r="P8" s="78"/>
      <c r="Q8" s="78"/>
    </row>
    <row r="9" spans="1:17" x14ac:dyDescent="0.25">
      <c r="A9" s="78"/>
      <c r="B9" s="78"/>
      <c r="E9" s="78"/>
      <c r="F9" s="81"/>
      <c r="G9" s="81"/>
      <c r="H9" s="81"/>
      <c r="I9" s="78"/>
      <c r="J9" s="78"/>
      <c r="K9" s="78"/>
      <c r="L9" s="78"/>
      <c r="M9" s="78"/>
      <c r="N9" s="78"/>
      <c r="O9" s="78"/>
      <c r="P9" s="78"/>
      <c r="Q9" s="78"/>
    </row>
    <row r="10" spans="1:17" ht="15.75" x14ac:dyDescent="0.25">
      <c r="A10" s="83" t="s">
        <v>32</v>
      </c>
      <c r="B10" s="484" t="s">
        <v>122</v>
      </c>
      <c r="E10" s="80" t="s">
        <v>33</v>
      </c>
      <c r="F10" s="84" t="str">
        <f>+'[2]Datos Generales'!A8</f>
        <v xml:space="preserve">Sub-Capítulo </v>
      </c>
      <c r="G10" s="80" t="s">
        <v>34</v>
      </c>
      <c r="H10" s="85" t="str">
        <f>+'[2]Datos Generales'!A9</f>
        <v xml:space="preserve">DAF </v>
      </c>
      <c r="I10" s="81" t="s">
        <v>35</v>
      </c>
      <c r="J10" s="84" t="str">
        <f>+'[2]Datos Generales'!A10</f>
        <v>UE</v>
      </c>
      <c r="M10" s="86" t="s">
        <v>36</v>
      </c>
      <c r="N10" s="87" t="str">
        <f>+'[2]Datos Generales'!A6</f>
        <v>Institución</v>
      </c>
      <c r="O10" s="87"/>
      <c r="P10" s="87"/>
      <c r="Q10" s="88"/>
    </row>
    <row r="11" spans="1:17" x14ac:dyDescent="0.25">
      <c r="A11" s="78"/>
      <c r="B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7" x14ac:dyDescent="0.25">
      <c r="A12" s="89" t="s">
        <v>37</v>
      </c>
      <c r="B12" s="89"/>
      <c r="C12" s="89"/>
      <c r="D12" s="89"/>
      <c r="E12" s="89"/>
      <c r="F12" s="90" t="s">
        <v>150</v>
      </c>
      <c r="G12" s="90"/>
      <c r="H12" s="91"/>
      <c r="I12" s="92" t="s">
        <v>38</v>
      </c>
      <c r="J12" s="93"/>
      <c r="K12" s="91"/>
      <c r="L12" s="91"/>
      <c r="M12" s="91"/>
      <c r="N12" s="91"/>
      <c r="O12" s="91"/>
      <c r="P12" s="91"/>
      <c r="Q12" s="91"/>
    </row>
    <row r="13" spans="1:17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91"/>
      <c r="O13" s="91"/>
      <c r="P13" s="78"/>
      <c r="Q13" s="78"/>
    </row>
    <row r="14" spans="1:17" x14ac:dyDescent="0.25">
      <c r="A14" s="94" t="s">
        <v>39</v>
      </c>
      <c r="B14" s="94"/>
      <c r="C14" s="94"/>
      <c r="D14" s="95"/>
      <c r="E14" s="95"/>
      <c r="F14" s="95"/>
      <c r="G14" s="96"/>
      <c r="H14" s="96"/>
      <c r="I14" s="92"/>
      <c r="J14" s="92" t="s">
        <v>40</v>
      </c>
      <c r="K14" s="97"/>
      <c r="L14" s="98"/>
      <c r="M14" s="99"/>
      <c r="N14" s="91"/>
      <c r="O14" s="100" t="s">
        <v>41</v>
      </c>
      <c r="P14" s="101" t="s">
        <v>69</v>
      </c>
      <c r="Q14" s="102"/>
    </row>
    <row r="15" spans="1:17" ht="15.75" thickBot="1" x14ac:dyDescent="0.3">
      <c r="A15" s="78"/>
      <c r="B15" s="78"/>
      <c r="C15" s="78"/>
      <c r="D15" s="78"/>
      <c r="E15" s="78"/>
      <c r="F15" s="78"/>
      <c r="G15" s="78"/>
      <c r="H15" s="78"/>
      <c r="J15" s="78"/>
      <c r="M15" s="103" t="s">
        <v>27</v>
      </c>
      <c r="N15" s="103"/>
      <c r="O15" s="103"/>
      <c r="P15" s="103"/>
      <c r="Q15" s="103"/>
    </row>
    <row r="16" spans="1:17" x14ac:dyDescent="0.25">
      <c r="A16" s="104" t="s">
        <v>42</v>
      </c>
      <c r="B16" s="105"/>
      <c r="C16" s="106" t="s">
        <v>43</v>
      </c>
      <c r="D16" s="105"/>
      <c r="E16" s="105"/>
      <c r="F16" s="106" t="s">
        <v>44</v>
      </c>
      <c r="G16" s="106" t="s">
        <v>45</v>
      </c>
      <c r="H16" s="105"/>
      <c r="I16" s="106" t="s">
        <v>46</v>
      </c>
      <c r="J16" s="105"/>
      <c r="K16" s="107" t="s">
        <v>47</v>
      </c>
      <c r="L16" s="108"/>
      <c r="M16" s="109" t="s">
        <v>48</v>
      </c>
      <c r="N16" s="110"/>
      <c r="O16" s="109" t="s">
        <v>49</v>
      </c>
      <c r="P16" s="111"/>
      <c r="Q16" s="112"/>
    </row>
    <row r="17" spans="1:17" ht="15.75" thickBot="1" x14ac:dyDescent="0.3">
      <c r="A17" s="113"/>
      <c r="B17" s="114"/>
      <c r="C17" s="115"/>
      <c r="D17" s="114"/>
      <c r="E17" s="114"/>
      <c r="F17" s="115"/>
      <c r="G17" s="115"/>
      <c r="H17" s="114"/>
      <c r="I17" s="115"/>
      <c r="J17" s="114"/>
      <c r="K17" s="116" t="s">
        <v>50</v>
      </c>
      <c r="L17" s="116" t="s">
        <v>51</v>
      </c>
      <c r="M17" s="117" t="s">
        <v>52</v>
      </c>
      <c r="N17" s="117" t="s">
        <v>53</v>
      </c>
      <c r="O17" s="117" t="s">
        <v>54</v>
      </c>
      <c r="P17" s="117" t="s">
        <v>55</v>
      </c>
      <c r="Q17" s="118" t="s">
        <v>56</v>
      </c>
    </row>
    <row r="18" spans="1:17" x14ac:dyDescent="0.25">
      <c r="A18" s="90" t="s">
        <v>138</v>
      </c>
      <c r="B18" s="485"/>
      <c r="C18" s="486" t="s">
        <v>152</v>
      </c>
      <c r="D18" s="486"/>
      <c r="E18" s="486"/>
      <c r="F18" s="120" t="s">
        <v>151</v>
      </c>
      <c r="G18" s="119" t="s">
        <v>137</v>
      </c>
      <c r="H18" s="119"/>
      <c r="I18" s="119" t="s">
        <v>156</v>
      </c>
      <c r="J18" s="119"/>
      <c r="K18" s="120" t="s">
        <v>157</v>
      </c>
      <c r="L18" s="120"/>
      <c r="M18" s="121">
        <v>2725682.08</v>
      </c>
      <c r="N18" s="121"/>
      <c r="O18" s="121">
        <v>462648.01</v>
      </c>
      <c r="P18" s="126">
        <f t="shared" ref="P18:Q20" si="0">M18+N18-O18</f>
        <v>2263034.0700000003</v>
      </c>
      <c r="Q18" s="126">
        <f>P18</f>
        <v>2263034.0700000003</v>
      </c>
    </row>
    <row r="19" spans="1:17" x14ac:dyDescent="0.25">
      <c r="A19" s="90" t="s">
        <v>154</v>
      </c>
      <c r="B19" s="485"/>
      <c r="C19" s="487" t="s">
        <v>144</v>
      </c>
      <c r="D19" s="487"/>
      <c r="E19" s="487"/>
      <c r="F19" s="120" t="s">
        <v>151</v>
      </c>
      <c r="G19" s="119" t="s">
        <v>137</v>
      </c>
      <c r="H19" s="119"/>
      <c r="I19" s="119" t="s">
        <v>156</v>
      </c>
      <c r="J19" s="119"/>
      <c r="K19" s="120" t="s">
        <v>157</v>
      </c>
      <c r="L19" s="125"/>
      <c r="M19" s="126">
        <v>51934.15</v>
      </c>
      <c r="N19" s="126"/>
      <c r="O19" s="126">
        <v>1050</v>
      </c>
      <c r="P19" s="126">
        <f t="shared" si="0"/>
        <v>50884.15</v>
      </c>
      <c r="Q19" s="127">
        <v>50884.15</v>
      </c>
    </row>
    <row r="20" spans="1:17" x14ac:dyDescent="0.25">
      <c r="A20" s="90" t="s">
        <v>146</v>
      </c>
      <c r="B20" s="485"/>
      <c r="C20" s="487" t="s">
        <v>147</v>
      </c>
      <c r="D20" s="487"/>
      <c r="E20" s="487"/>
      <c r="F20" s="120" t="s">
        <v>151</v>
      </c>
      <c r="G20" s="119" t="s">
        <v>137</v>
      </c>
      <c r="H20" s="119"/>
      <c r="I20" s="123" t="s">
        <v>155</v>
      </c>
      <c r="J20" s="123"/>
      <c r="K20" s="120" t="s">
        <v>157</v>
      </c>
      <c r="L20" s="125"/>
      <c r="M20" s="126">
        <v>120927.54</v>
      </c>
      <c r="N20" s="126">
        <v>169443.72</v>
      </c>
      <c r="O20" s="126">
        <v>156022.85</v>
      </c>
      <c r="P20" s="126">
        <f t="shared" si="0"/>
        <v>134348.41</v>
      </c>
      <c r="Q20" s="127">
        <v>154483.20000000001</v>
      </c>
    </row>
    <row r="21" spans="1:17" x14ac:dyDescent="0.25">
      <c r="A21" s="90" t="s">
        <v>149</v>
      </c>
      <c r="B21" s="485"/>
      <c r="C21" s="487" t="s">
        <v>153</v>
      </c>
      <c r="D21" s="487"/>
      <c r="E21" s="487"/>
      <c r="F21" s="120" t="s">
        <v>151</v>
      </c>
      <c r="G21" s="119" t="s">
        <v>137</v>
      </c>
      <c r="H21" s="119"/>
      <c r="I21" s="119" t="s">
        <v>156</v>
      </c>
      <c r="J21" s="119"/>
      <c r="K21" s="120" t="s">
        <v>157</v>
      </c>
      <c r="L21" s="125"/>
      <c r="M21" s="126">
        <v>159869.29999999999</v>
      </c>
      <c r="N21" s="126">
        <v>316663</v>
      </c>
      <c r="O21" s="126">
        <v>161296.06</v>
      </c>
      <c r="P21" s="126">
        <f>M21+N21-O21</f>
        <v>315236.24</v>
      </c>
      <c r="Q21" s="127">
        <v>334124.44</v>
      </c>
    </row>
    <row r="22" spans="1:17" x14ac:dyDescent="0.25">
      <c r="A22" s="122"/>
      <c r="B22" s="123"/>
      <c r="C22" s="123"/>
      <c r="D22" s="123"/>
      <c r="E22" s="123"/>
      <c r="F22" s="124"/>
      <c r="G22" s="123"/>
      <c r="H22" s="123"/>
      <c r="I22" s="123"/>
      <c r="J22" s="123"/>
      <c r="K22" s="125"/>
      <c r="L22" s="125"/>
      <c r="M22" s="126"/>
      <c r="N22" s="126"/>
      <c r="O22" s="126"/>
      <c r="P22" s="126"/>
      <c r="Q22" s="127"/>
    </row>
    <row r="23" spans="1:17" x14ac:dyDescent="0.25">
      <c r="A23" s="122"/>
      <c r="B23" s="123"/>
      <c r="C23" s="123"/>
      <c r="D23" s="123"/>
      <c r="E23" s="123"/>
      <c r="F23" s="124"/>
      <c r="G23" s="123"/>
      <c r="H23" s="123"/>
      <c r="I23" s="123"/>
      <c r="J23" s="123"/>
      <c r="K23" s="125"/>
      <c r="L23" s="125"/>
      <c r="M23" s="126"/>
      <c r="N23" s="126"/>
      <c r="O23" s="126"/>
      <c r="P23" s="126"/>
      <c r="Q23" s="127"/>
    </row>
    <row r="24" spans="1:17" x14ac:dyDescent="0.25">
      <c r="A24" s="122"/>
      <c r="B24" s="123"/>
      <c r="C24" s="123"/>
      <c r="D24" s="123"/>
      <c r="E24" s="123"/>
      <c r="F24" s="124"/>
      <c r="G24" s="123"/>
      <c r="H24" s="123"/>
      <c r="I24" s="123"/>
      <c r="J24" s="123"/>
      <c r="K24" s="125"/>
      <c r="L24" s="125"/>
      <c r="M24" s="126"/>
      <c r="N24" s="126"/>
      <c r="O24" s="126"/>
      <c r="P24" s="126"/>
      <c r="Q24" s="127"/>
    </row>
    <row r="25" spans="1:17" x14ac:dyDescent="0.25">
      <c r="A25" s="122"/>
      <c r="B25" s="123"/>
      <c r="C25" s="123"/>
      <c r="D25" s="123"/>
      <c r="E25" s="123"/>
      <c r="F25" s="124"/>
      <c r="G25" s="123"/>
      <c r="H25" s="123"/>
      <c r="I25" s="123"/>
      <c r="J25" s="123"/>
      <c r="K25" s="125"/>
      <c r="L25" s="125"/>
      <c r="M25" s="126"/>
      <c r="N25" s="126"/>
      <c r="O25" s="126"/>
      <c r="P25" s="126"/>
      <c r="Q25" s="127"/>
    </row>
    <row r="26" spans="1:17" x14ac:dyDescent="0.25">
      <c r="A26" s="122"/>
      <c r="B26" s="123"/>
      <c r="C26" s="123"/>
      <c r="D26" s="123"/>
      <c r="E26" s="123"/>
      <c r="F26" s="124"/>
      <c r="G26" s="123"/>
      <c r="H26" s="123"/>
      <c r="I26" s="123"/>
      <c r="J26" s="123"/>
      <c r="K26" s="125"/>
      <c r="L26" s="125"/>
      <c r="M26" s="126"/>
      <c r="N26" s="126"/>
      <c r="O26" s="126"/>
      <c r="P26" s="126"/>
      <c r="Q26" s="127"/>
    </row>
    <row r="27" spans="1:17" x14ac:dyDescent="0.25">
      <c r="A27" s="122"/>
      <c r="B27" s="123"/>
      <c r="C27" s="123"/>
      <c r="D27" s="123"/>
      <c r="E27" s="123"/>
      <c r="F27" s="124"/>
      <c r="G27" s="123"/>
      <c r="H27" s="123"/>
      <c r="I27" s="123"/>
      <c r="J27" s="123"/>
      <c r="K27" s="125"/>
      <c r="L27" s="125"/>
      <c r="M27" s="126"/>
      <c r="N27" s="126"/>
      <c r="O27" s="126"/>
      <c r="P27" s="126"/>
      <c r="Q27" s="127"/>
    </row>
    <row r="28" spans="1:17" x14ac:dyDescent="0.25">
      <c r="A28" s="122"/>
      <c r="B28" s="123"/>
      <c r="C28" s="123"/>
      <c r="D28" s="123"/>
      <c r="E28" s="123"/>
      <c r="F28" s="124"/>
      <c r="G28" s="123"/>
      <c r="H28" s="123"/>
      <c r="I28" s="123"/>
      <c r="J28" s="123"/>
      <c r="K28" s="125"/>
      <c r="L28" s="125"/>
      <c r="M28" s="126"/>
      <c r="N28" s="126"/>
      <c r="O28" s="126"/>
      <c r="P28" s="126"/>
      <c r="Q28" s="127"/>
    </row>
    <row r="29" spans="1:17" x14ac:dyDescent="0.25">
      <c r="A29" s="122"/>
      <c r="B29" s="123"/>
      <c r="C29" s="123"/>
      <c r="D29" s="123"/>
      <c r="E29" s="123"/>
      <c r="F29" s="124"/>
      <c r="G29" s="123"/>
      <c r="H29" s="123"/>
      <c r="I29" s="123"/>
      <c r="J29" s="123"/>
      <c r="K29" s="125"/>
      <c r="L29" s="125"/>
      <c r="M29" s="126"/>
      <c r="N29" s="126"/>
      <c r="O29" s="126"/>
      <c r="P29" s="126"/>
      <c r="Q29" s="127"/>
    </row>
    <row r="30" spans="1:17" x14ac:dyDescent="0.25">
      <c r="A30" s="122"/>
      <c r="B30" s="123"/>
      <c r="C30" s="123"/>
      <c r="D30" s="123"/>
      <c r="E30" s="123"/>
      <c r="F30" s="124"/>
      <c r="G30" s="123"/>
      <c r="H30" s="123"/>
      <c r="I30" s="123"/>
      <c r="J30" s="123"/>
      <c r="K30" s="125"/>
      <c r="L30" s="125"/>
      <c r="M30" s="126"/>
      <c r="N30" s="126"/>
      <c r="O30" s="126"/>
      <c r="P30" s="126"/>
      <c r="Q30" s="127"/>
    </row>
    <row r="31" spans="1:17" x14ac:dyDescent="0.25">
      <c r="A31" s="122"/>
      <c r="B31" s="123"/>
      <c r="C31" s="123"/>
      <c r="D31" s="123"/>
      <c r="E31" s="123"/>
      <c r="F31" s="124"/>
      <c r="G31" s="123"/>
      <c r="H31" s="123"/>
      <c r="I31" s="123"/>
      <c r="J31" s="123"/>
      <c r="K31" s="125"/>
      <c r="L31" s="125"/>
      <c r="M31" s="126"/>
      <c r="N31" s="126"/>
      <c r="O31" s="126"/>
      <c r="P31" s="126"/>
      <c r="Q31" s="127"/>
    </row>
    <row r="32" spans="1:17" ht="15.75" thickBot="1" x14ac:dyDescent="0.3">
      <c r="A32" s="128"/>
      <c r="B32" s="129"/>
      <c r="C32" s="129"/>
      <c r="D32" s="129"/>
      <c r="E32" s="129"/>
      <c r="F32" s="130"/>
      <c r="G32" s="129"/>
      <c r="H32" s="129"/>
      <c r="I32" s="129"/>
      <c r="J32" s="129"/>
      <c r="K32" s="131"/>
      <c r="L32" s="131"/>
      <c r="M32" s="132"/>
      <c r="N32" s="132"/>
      <c r="O32" s="132"/>
      <c r="P32" s="132"/>
      <c r="Q32" s="133"/>
    </row>
    <row r="33" spans="1:17" x14ac:dyDescent="0.25">
      <c r="A33" s="134" t="s">
        <v>57</v>
      </c>
      <c r="B33" s="135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</row>
    <row r="34" spans="1:17" x14ac:dyDescent="0.25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</row>
    <row r="35" spans="1:17" ht="15.75" thickBot="1" x14ac:dyDescent="0.3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</row>
    <row r="36" spans="1:17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144" t="s">
        <v>58</v>
      </c>
    </row>
    <row r="37" spans="1:17" x14ac:dyDescent="0.25">
      <c r="A37" s="83"/>
      <c r="B37" s="83"/>
      <c r="C37" s="83"/>
      <c r="D37" s="83"/>
      <c r="E37" s="78"/>
      <c r="F37" s="78"/>
      <c r="G37" s="78"/>
      <c r="H37" s="78"/>
      <c r="I37" s="78"/>
      <c r="J37" s="83"/>
      <c r="K37" s="83"/>
      <c r="L37" s="83"/>
      <c r="M37" s="78"/>
      <c r="N37" s="78"/>
      <c r="O37" s="78"/>
      <c r="P37" s="78"/>
      <c r="Q37" s="78"/>
    </row>
    <row r="38" spans="1:17" x14ac:dyDescent="0.25">
      <c r="A38" s="83"/>
      <c r="B38" s="145" t="str">
        <f>+'[2]Datos Generales'!B15</f>
        <v xml:space="preserve">Lic. </v>
      </c>
      <c r="C38" s="83"/>
      <c r="D38" s="83"/>
      <c r="E38" s="145"/>
      <c r="F38" s="83"/>
      <c r="G38" s="83"/>
      <c r="H38" s="83"/>
      <c r="K38" s="83"/>
      <c r="L38" s="83"/>
      <c r="M38" s="83"/>
      <c r="N38" s="83"/>
      <c r="O38" s="145" t="str">
        <f>+'[2]Datos Generales'!C15</f>
        <v>Lic.</v>
      </c>
      <c r="P38" s="83"/>
      <c r="Q38" s="83"/>
    </row>
    <row r="39" spans="1:17" x14ac:dyDescent="0.25">
      <c r="A39" s="83"/>
      <c r="B39" t="str">
        <f>+'[2]Datos Generales'!B16</f>
        <v>Enc.</v>
      </c>
      <c r="C39" s="78"/>
      <c r="D39" s="83"/>
      <c r="F39" s="78"/>
      <c r="G39" s="78"/>
      <c r="H39" s="78"/>
      <c r="K39" s="78"/>
      <c r="L39" s="78"/>
      <c r="M39" s="78"/>
      <c r="N39" s="78"/>
      <c r="O39" t="str">
        <f>+'[2]Datos Generales'!C16</f>
        <v>Enc.</v>
      </c>
      <c r="P39" s="78"/>
      <c r="Q39" s="78"/>
    </row>
    <row r="40" spans="1:17" x14ac:dyDescent="0.25">
      <c r="A40" s="83"/>
      <c r="B40" t="str">
        <f>+'[2]Datos Generales'!B17</f>
        <v>Preparado por</v>
      </c>
      <c r="C40" s="78"/>
      <c r="D40" s="83"/>
      <c r="F40" s="78"/>
      <c r="G40" s="78"/>
      <c r="H40" s="78"/>
      <c r="K40" s="78"/>
      <c r="L40" s="78"/>
      <c r="M40" s="78"/>
      <c r="N40" s="78"/>
      <c r="O40" t="str">
        <f>+'[2]Datos Generales'!C17</f>
        <v>Revisado por</v>
      </c>
      <c r="P40" s="78"/>
      <c r="Q40" s="78"/>
    </row>
    <row r="41" spans="1:17" x14ac:dyDescent="0.25">
      <c r="A41" s="146"/>
      <c r="B41" s="147">
        <f>+'[2]Datos Generales'!B18</f>
        <v>44013</v>
      </c>
      <c r="C41" s="148"/>
      <c r="D41" s="146"/>
      <c r="E41" s="147"/>
      <c r="F41" s="148"/>
      <c r="G41" s="148"/>
      <c r="H41" s="148"/>
      <c r="K41" s="148"/>
      <c r="L41" s="148"/>
      <c r="M41" s="148"/>
      <c r="N41" s="148"/>
      <c r="O41" s="149">
        <f>+'[2]Datos Generales'!C18</f>
        <v>44013</v>
      </c>
      <c r="P41" s="149"/>
      <c r="Q41" s="148"/>
    </row>
    <row r="42" spans="1:17" x14ac:dyDescent="0.25">
      <c r="A42" s="83"/>
      <c r="B42" t="str">
        <f>+'[2]Datos Generales'!B19</f>
        <v>Fecha de Preparación</v>
      </c>
      <c r="C42" s="78"/>
      <c r="D42" s="83"/>
      <c r="F42" s="78"/>
      <c r="G42" s="78"/>
      <c r="H42" s="78"/>
      <c r="K42" s="78"/>
      <c r="L42" s="78"/>
      <c r="M42" s="78"/>
      <c r="N42" s="78"/>
      <c r="O42" t="str">
        <f>+'[2]Datos Generales'!C19</f>
        <v>Fecha de Revisión</v>
      </c>
      <c r="P42" s="78"/>
      <c r="Q42" s="78"/>
    </row>
  </sheetData>
  <mergeCells count="84">
    <mergeCell ref="A34:Q34"/>
    <mergeCell ref="A35:Q35"/>
    <mergeCell ref="O41:P41"/>
    <mergeCell ref="A32:B32"/>
    <mergeCell ref="C32:E32"/>
    <mergeCell ref="G32:H32"/>
    <mergeCell ref="I32:J32"/>
    <mergeCell ref="A33:B33"/>
    <mergeCell ref="C33:Q33"/>
    <mergeCell ref="A30:B30"/>
    <mergeCell ref="C30:E30"/>
    <mergeCell ref="G30:H30"/>
    <mergeCell ref="I30:J30"/>
    <mergeCell ref="A31:B31"/>
    <mergeCell ref="C31:E31"/>
    <mergeCell ref="G31:H31"/>
    <mergeCell ref="I31:J31"/>
    <mergeCell ref="A28:B28"/>
    <mergeCell ref="C28:E28"/>
    <mergeCell ref="G28:H28"/>
    <mergeCell ref="I28:J28"/>
    <mergeCell ref="A29:B29"/>
    <mergeCell ref="C29:E29"/>
    <mergeCell ref="G29:H29"/>
    <mergeCell ref="I29:J29"/>
    <mergeCell ref="A26:B26"/>
    <mergeCell ref="C26:E26"/>
    <mergeCell ref="G26:H26"/>
    <mergeCell ref="I26:J26"/>
    <mergeCell ref="A27:B27"/>
    <mergeCell ref="C27:E27"/>
    <mergeCell ref="G27:H27"/>
    <mergeCell ref="I27:J27"/>
    <mergeCell ref="A24:B24"/>
    <mergeCell ref="C24:E24"/>
    <mergeCell ref="G24:H24"/>
    <mergeCell ref="I24:J24"/>
    <mergeCell ref="A25:B25"/>
    <mergeCell ref="C25:E25"/>
    <mergeCell ref="G25:H25"/>
    <mergeCell ref="I25:J25"/>
    <mergeCell ref="A22:B22"/>
    <mergeCell ref="C22:E22"/>
    <mergeCell ref="G22:H22"/>
    <mergeCell ref="I22:J22"/>
    <mergeCell ref="A23:B23"/>
    <mergeCell ref="C23:E23"/>
    <mergeCell ref="G23:H23"/>
    <mergeCell ref="I23:J23"/>
    <mergeCell ref="A20:B20"/>
    <mergeCell ref="C20:E20"/>
    <mergeCell ref="G20:H20"/>
    <mergeCell ref="I20:J20"/>
    <mergeCell ref="A21:B21"/>
    <mergeCell ref="C21:E21"/>
    <mergeCell ref="G21:H21"/>
    <mergeCell ref="I21:J21"/>
    <mergeCell ref="A18:B18"/>
    <mergeCell ref="C18:E18"/>
    <mergeCell ref="G18:H18"/>
    <mergeCell ref="I18:J18"/>
    <mergeCell ref="A19:B19"/>
    <mergeCell ref="C19:E19"/>
    <mergeCell ref="G19:H19"/>
    <mergeCell ref="I19:J19"/>
    <mergeCell ref="M15:Q15"/>
    <mergeCell ref="A16:B17"/>
    <mergeCell ref="C16:E17"/>
    <mergeCell ref="F16:F17"/>
    <mergeCell ref="G16:H17"/>
    <mergeCell ref="I16:J17"/>
    <mergeCell ref="K16:L16"/>
    <mergeCell ref="M16:N16"/>
    <mergeCell ref="O16:Q16"/>
    <mergeCell ref="A5:Q5"/>
    <mergeCell ref="A7:Q7"/>
    <mergeCell ref="N10:Q10"/>
    <mergeCell ref="A12:E12"/>
    <mergeCell ref="F12:G12"/>
    <mergeCell ref="A14:C14"/>
    <mergeCell ref="D14:F14"/>
    <mergeCell ref="G14:H14"/>
    <mergeCell ref="K14:M14"/>
    <mergeCell ref="P14:Q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8F94D-7E08-44BF-B80B-657825C1E728}">
  <dimension ref="A1:F51"/>
  <sheetViews>
    <sheetView tabSelected="1" topLeftCell="A10" workbookViewId="0">
      <selection activeCell="F8" sqref="F8"/>
    </sheetView>
  </sheetViews>
  <sheetFormatPr baseColWidth="10" defaultRowHeight="15" x14ac:dyDescent="0.25"/>
  <cols>
    <col min="1" max="1" width="49.42578125" customWidth="1"/>
    <col min="2" max="2" width="9.140625" customWidth="1"/>
    <col min="3" max="3" width="14.7109375" customWidth="1"/>
    <col min="4" max="4" width="12.28515625" customWidth="1"/>
  </cols>
  <sheetData>
    <row r="1" spans="1:6" x14ac:dyDescent="0.25">
      <c r="A1" s="150"/>
      <c r="B1" s="151"/>
      <c r="C1" s="152"/>
      <c r="D1" s="152"/>
      <c r="E1" s="152"/>
      <c r="F1" s="153"/>
    </row>
    <row r="2" spans="1:6" x14ac:dyDescent="0.25">
      <c r="A2" s="154"/>
      <c r="B2" s="155"/>
      <c r="C2" s="155"/>
      <c r="D2" s="155"/>
      <c r="E2" s="155"/>
      <c r="F2" s="156"/>
    </row>
    <row r="3" spans="1:6" x14ac:dyDescent="0.25">
      <c r="A3" s="164"/>
      <c r="B3" s="165"/>
      <c r="C3" s="165"/>
      <c r="D3" s="165"/>
      <c r="E3" s="165"/>
      <c r="F3" s="554"/>
    </row>
    <row r="4" spans="1:6" ht="16.5" x14ac:dyDescent="0.25">
      <c r="A4" s="157" t="s">
        <v>28</v>
      </c>
      <c r="B4" s="158"/>
      <c r="C4" s="155"/>
      <c r="D4" s="155"/>
      <c r="E4" s="155"/>
      <c r="F4" s="156"/>
    </row>
    <row r="5" spans="1:6" x14ac:dyDescent="0.25">
      <c r="A5" s="159" t="s">
        <v>59</v>
      </c>
      <c r="B5" s="160"/>
      <c r="C5" s="155"/>
      <c r="D5" s="155"/>
      <c r="E5" s="155"/>
      <c r="F5" s="156"/>
    </row>
    <row r="6" spans="1:6" ht="15.75" x14ac:dyDescent="0.25">
      <c r="A6" s="161" t="str">
        <f>+'[2]Datos Generales'!A11</f>
        <v>Fecha</v>
      </c>
      <c r="B6" s="162"/>
      <c r="C6" s="162"/>
      <c r="D6" s="162"/>
      <c r="E6" s="162"/>
      <c r="F6" s="163"/>
    </row>
    <row r="7" spans="1:6" x14ac:dyDescent="0.25">
      <c r="A7" s="164"/>
      <c r="B7" s="165"/>
      <c r="C7" s="165"/>
      <c r="D7" s="165"/>
      <c r="E7" s="165"/>
      <c r="F7" s="166"/>
    </row>
    <row r="8" spans="1:6" ht="15.75" x14ac:dyDescent="0.25">
      <c r="A8" s="167" t="s">
        <v>197</v>
      </c>
      <c r="B8" s="168" t="str">
        <f>+'[2]Datos Generales'!A6</f>
        <v>Institución</v>
      </c>
      <c r="C8" s="169" t="s">
        <v>198</v>
      </c>
      <c r="D8" s="169" t="s">
        <v>199</v>
      </c>
      <c r="E8" s="170" t="s">
        <v>200</v>
      </c>
      <c r="F8" s="171" t="str">
        <f>+'[2]Datos Generales'!A9</f>
        <v xml:space="preserve">DAF </v>
      </c>
    </row>
    <row r="9" spans="1:6" ht="15.75" x14ac:dyDescent="0.25">
      <c r="A9" s="172" t="s">
        <v>196</v>
      </c>
      <c r="B9" s="173"/>
      <c r="C9" s="174">
        <f>+'[2]Datos Generales'!A5</f>
        <v>0</v>
      </c>
      <c r="D9" s="169"/>
      <c r="E9" s="170"/>
      <c r="F9" s="175"/>
    </row>
    <row r="10" spans="1:6" ht="15.75" x14ac:dyDescent="0.25">
      <c r="A10" s="176" t="s">
        <v>60</v>
      </c>
      <c r="B10" s="177"/>
      <c r="C10" s="165"/>
      <c r="D10" s="165"/>
      <c r="E10" s="165"/>
      <c r="F10" s="166"/>
    </row>
    <row r="11" spans="1:6" ht="15.75" x14ac:dyDescent="0.25">
      <c r="A11" s="178" t="s">
        <v>61</v>
      </c>
      <c r="B11" s="179" t="s">
        <v>157</v>
      </c>
      <c r="C11" s="180"/>
      <c r="D11" s="181"/>
      <c r="E11" s="181"/>
      <c r="F11" s="182"/>
    </row>
    <row r="12" spans="1:6" x14ac:dyDescent="0.25">
      <c r="A12" s="183"/>
      <c r="B12" s="184"/>
      <c r="C12" s="184"/>
      <c r="D12" s="184"/>
      <c r="E12" s="184"/>
      <c r="F12" s="185"/>
    </row>
    <row r="13" spans="1:6" ht="15.75" x14ac:dyDescent="0.25">
      <c r="A13" s="186" t="s">
        <v>62</v>
      </c>
      <c r="B13" s="187"/>
      <c r="C13" s="187"/>
      <c r="D13" s="188" t="s">
        <v>63</v>
      </c>
      <c r="E13" s="189" t="s">
        <v>64</v>
      </c>
      <c r="F13" s="190"/>
    </row>
    <row r="14" spans="1:6" x14ac:dyDescent="0.25">
      <c r="A14" s="191"/>
      <c r="B14" s="192">
        <v>2000</v>
      </c>
      <c r="C14" s="192"/>
      <c r="D14" s="193"/>
      <c r="E14" s="194">
        <f t="shared" ref="E14:E21" si="0">+B14*D14</f>
        <v>0</v>
      </c>
      <c r="F14" s="195"/>
    </row>
    <row r="15" spans="1:6" x14ac:dyDescent="0.25">
      <c r="A15" s="196"/>
      <c r="B15" s="197">
        <v>1000</v>
      </c>
      <c r="C15" s="197"/>
      <c r="D15" s="198">
        <v>1</v>
      </c>
      <c r="E15" s="194">
        <f t="shared" si="0"/>
        <v>1000</v>
      </c>
      <c r="F15" s="195"/>
    </row>
    <row r="16" spans="1:6" x14ac:dyDescent="0.25">
      <c r="A16" s="196"/>
      <c r="B16" s="197">
        <v>500</v>
      </c>
      <c r="C16" s="197"/>
      <c r="D16" s="198">
        <v>1</v>
      </c>
      <c r="E16" s="194">
        <f t="shared" si="0"/>
        <v>500</v>
      </c>
      <c r="F16" s="195"/>
    </row>
    <row r="17" spans="1:6" x14ac:dyDescent="0.25">
      <c r="A17" s="196"/>
      <c r="B17" s="197">
        <v>200</v>
      </c>
      <c r="C17" s="197"/>
      <c r="D17" s="198">
        <v>1</v>
      </c>
      <c r="E17" s="194">
        <f t="shared" si="0"/>
        <v>200</v>
      </c>
      <c r="F17" s="195"/>
    </row>
    <row r="18" spans="1:6" x14ac:dyDescent="0.25">
      <c r="A18" s="196"/>
      <c r="B18" s="197">
        <v>100</v>
      </c>
      <c r="C18" s="197"/>
      <c r="D18" s="198">
        <v>1</v>
      </c>
      <c r="E18" s="194">
        <f t="shared" si="0"/>
        <v>100</v>
      </c>
      <c r="F18" s="195"/>
    </row>
    <row r="19" spans="1:6" x14ac:dyDescent="0.25">
      <c r="A19" s="196"/>
      <c r="B19" s="197">
        <v>50</v>
      </c>
      <c r="C19" s="197"/>
      <c r="D19" s="198"/>
      <c r="E19" s="194">
        <f t="shared" si="0"/>
        <v>0</v>
      </c>
      <c r="F19" s="195"/>
    </row>
    <row r="20" spans="1:6" x14ac:dyDescent="0.25">
      <c r="A20" s="196"/>
      <c r="B20" s="197">
        <v>20</v>
      </c>
      <c r="C20" s="197"/>
      <c r="D20" s="198"/>
      <c r="E20" s="194">
        <f t="shared" si="0"/>
        <v>0</v>
      </c>
      <c r="F20" s="195"/>
    </row>
    <row r="21" spans="1:6" x14ac:dyDescent="0.25">
      <c r="A21" s="196"/>
      <c r="B21" s="197">
        <v>10</v>
      </c>
      <c r="C21" s="197"/>
      <c r="D21" s="198"/>
      <c r="E21" s="194">
        <f t="shared" si="0"/>
        <v>0</v>
      </c>
      <c r="F21" s="195"/>
    </row>
    <row r="22" spans="1:6" ht="15.75" thickBot="1" x14ac:dyDescent="0.3">
      <c r="A22" s="199"/>
      <c r="B22" s="200"/>
      <c r="C22" s="201"/>
      <c r="D22" s="202"/>
      <c r="E22" s="203"/>
      <c r="F22" s="204"/>
    </row>
    <row r="23" spans="1:6" ht="17.25" thickTop="1" thickBot="1" x14ac:dyDescent="0.3">
      <c r="A23" s="205" t="s">
        <v>65</v>
      </c>
      <c r="B23" s="206"/>
      <c r="C23" s="207"/>
      <c r="D23" s="208">
        <f>SUM(D14:D22)</f>
        <v>4</v>
      </c>
      <c r="E23" s="209">
        <f>SUM(E14:F22)</f>
        <v>1800</v>
      </c>
      <c r="F23" s="210"/>
    </row>
    <row r="24" spans="1:6" ht="16.5" thickTop="1" x14ac:dyDescent="0.25">
      <c r="A24" s="211" t="s">
        <v>66</v>
      </c>
      <c r="B24" s="212"/>
      <c r="C24" s="213"/>
      <c r="D24" s="214"/>
      <c r="E24" s="215"/>
      <c r="F24" s="216"/>
    </row>
    <row r="25" spans="1:6" x14ac:dyDescent="0.25">
      <c r="A25" s="217"/>
      <c r="B25" s="218">
        <v>25</v>
      </c>
      <c r="C25" s="218"/>
      <c r="D25" s="219">
        <v>4</v>
      </c>
      <c r="E25" s="220">
        <f>+B25*D25</f>
        <v>100</v>
      </c>
      <c r="F25" s="221"/>
    </row>
    <row r="26" spans="1:6" x14ac:dyDescent="0.25">
      <c r="A26" s="196"/>
      <c r="B26" s="197">
        <v>10</v>
      </c>
      <c r="C26" s="197"/>
      <c r="D26" s="198">
        <v>5</v>
      </c>
      <c r="E26" s="194">
        <f t="shared" ref="E26:E31" si="1">+B26*D26</f>
        <v>50</v>
      </c>
      <c r="F26" s="195"/>
    </row>
    <row r="27" spans="1:6" x14ac:dyDescent="0.25">
      <c r="A27" s="196"/>
      <c r="B27" s="197">
        <v>5</v>
      </c>
      <c r="C27" s="197"/>
      <c r="D27" s="198">
        <v>1</v>
      </c>
      <c r="E27" s="194">
        <f t="shared" si="1"/>
        <v>5</v>
      </c>
      <c r="F27" s="195"/>
    </row>
    <row r="28" spans="1:6" x14ac:dyDescent="0.25">
      <c r="A28" s="196"/>
      <c r="B28" s="197">
        <v>1</v>
      </c>
      <c r="C28" s="197"/>
      <c r="D28" s="198">
        <v>21</v>
      </c>
      <c r="E28" s="194">
        <f t="shared" si="1"/>
        <v>21</v>
      </c>
      <c r="F28" s="195"/>
    </row>
    <row r="29" spans="1:6" x14ac:dyDescent="0.25">
      <c r="A29" s="196"/>
      <c r="B29" s="197">
        <v>0.5</v>
      </c>
      <c r="C29" s="197"/>
      <c r="D29" s="198"/>
      <c r="E29" s="194">
        <f t="shared" si="1"/>
        <v>0</v>
      </c>
      <c r="F29" s="195"/>
    </row>
    <row r="30" spans="1:6" x14ac:dyDescent="0.25">
      <c r="A30" s="196"/>
      <c r="B30" s="197">
        <v>0.25</v>
      </c>
      <c r="C30" s="197"/>
      <c r="D30" s="198"/>
      <c r="E30" s="194">
        <f t="shared" si="1"/>
        <v>0</v>
      </c>
      <c r="F30" s="195"/>
    </row>
    <row r="31" spans="1:6" x14ac:dyDescent="0.25">
      <c r="A31" s="196"/>
      <c r="B31" s="197">
        <v>0.1</v>
      </c>
      <c r="C31" s="197"/>
      <c r="D31" s="198"/>
      <c r="E31" s="194">
        <f t="shared" si="1"/>
        <v>0</v>
      </c>
      <c r="F31" s="195"/>
    </row>
    <row r="32" spans="1:6" ht="16.5" thickBot="1" x14ac:dyDescent="0.3">
      <c r="A32" s="222"/>
      <c r="B32" s="223"/>
      <c r="C32" s="224"/>
      <c r="D32" s="225"/>
      <c r="E32" s="226"/>
      <c r="F32" s="227"/>
    </row>
    <row r="33" spans="1:6" ht="17.25" thickTop="1" thickBot="1" x14ac:dyDescent="0.3">
      <c r="A33" s="205" t="s">
        <v>67</v>
      </c>
      <c r="B33" s="206"/>
      <c r="C33" s="207"/>
      <c r="D33" s="228">
        <f>SUM(D25:D32)</f>
        <v>31</v>
      </c>
      <c r="E33" s="229">
        <f>SUM(E25:F32)</f>
        <v>176</v>
      </c>
      <c r="F33" s="230"/>
    </row>
    <row r="34" spans="1:6" ht="17.25" thickTop="1" thickBot="1" x14ac:dyDescent="0.3">
      <c r="A34" s="205" t="s">
        <v>68</v>
      </c>
      <c r="B34" s="206"/>
      <c r="C34" s="207"/>
      <c r="D34" s="208">
        <f>+D23+D33</f>
        <v>35</v>
      </c>
      <c r="E34" s="231">
        <f>E23+E33</f>
        <v>1976</v>
      </c>
      <c r="F34" s="232"/>
    </row>
    <row r="35" spans="1:6" ht="15.75" thickTop="1" x14ac:dyDescent="0.25">
      <c r="A35" s="233" t="s">
        <v>201</v>
      </c>
      <c r="B35" s="234"/>
      <c r="C35" s="234"/>
      <c r="D35" s="234"/>
      <c r="E35" s="235" t="s">
        <v>69</v>
      </c>
      <c r="F35" s="236">
        <v>11659.69</v>
      </c>
    </row>
    <row r="36" spans="1:6" x14ac:dyDescent="0.25">
      <c r="A36" s="237" t="s">
        <v>70</v>
      </c>
      <c r="B36" s="238"/>
      <c r="C36" s="238"/>
      <c r="D36" s="239"/>
      <c r="E36" s="240" t="s">
        <v>69</v>
      </c>
      <c r="F36" s="241">
        <v>0</v>
      </c>
    </row>
    <row r="37" spans="1:6" x14ac:dyDescent="0.25">
      <c r="A37" s="242" t="s">
        <v>202</v>
      </c>
      <c r="B37" s="243"/>
      <c r="C37" s="244"/>
      <c r="D37" s="245"/>
      <c r="E37" s="246"/>
      <c r="F37" s="247">
        <v>16364.31</v>
      </c>
    </row>
    <row r="38" spans="1:6" ht="16.5" thickBot="1" x14ac:dyDescent="0.3">
      <c r="A38" s="248" t="s">
        <v>71</v>
      </c>
      <c r="B38" s="249"/>
      <c r="C38" s="249"/>
      <c r="D38" s="250"/>
      <c r="E38" s="251" t="s">
        <v>69</v>
      </c>
      <c r="F38" s="252">
        <f>SUM(F35:F37)</f>
        <v>28024</v>
      </c>
    </row>
    <row r="39" spans="1:6" ht="15.75" thickTop="1" x14ac:dyDescent="0.25">
      <c r="A39" s="253" t="s">
        <v>72</v>
      </c>
      <c r="B39" s="254"/>
      <c r="C39" s="254"/>
      <c r="D39" s="254"/>
      <c r="E39" s="255" t="s">
        <v>69</v>
      </c>
      <c r="F39" s="256"/>
    </row>
    <row r="40" spans="1:6" x14ac:dyDescent="0.25">
      <c r="A40" s="164" t="s">
        <v>73</v>
      </c>
      <c r="B40" s="165"/>
      <c r="C40" s="165"/>
      <c r="D40" s="165"/>
      <c r="E40" s="257" t="s">
        <v>69</v>
      </c>
      <c r="F40" s="166">
        <f>+E34+F38</f>
        <v>30000</v>
      </c>
    </row>
    <row r="41" spans="1:6" ht="15.75" x14ac:dyDescent="0.25">
      <c r="A41" s="258" t="s">
        <v>74</v>
      </c>
      <c r="B41" s="259"/>
      <c r="C41" s="260"/>
      <c r="D41" s="259"/>
      <c r="E41" s="261" t="s">
        <v>69</v>
      </c>
      <c r="F41" s="262">
        <f>+F40-F39</f>
        <v>30000</v>
      </c>
    </row>
    <row r="42" spans="1:6" ht="15.75" x14ac:dyDescent="0.25">
      <c r="A42" s="164"/>
      <c r="B42" s="165"/>
      <c r="C42" s="177"/>
      <c r="D42" s="165"/>
      <c r="E42" s="165"/>
      <c r="F42" s="166"/>
    </row>
    <row r="43" spans="1:6" ht="15.75" x14ac:dyDescent="0.25">
      <c r="A43" s="176" t="s">
        <v>75</v>
      </c>
      <c r="B43" s="177"/>
      <c r="C43" s="177"/>
      <c r="D43" s="165"/>
      <c r="E43" s="263"/>
      <c r="F43" s="264"/>
    </row>
    <row r="44" spans="1:6" x14ac:dyDescent="0.25">
      <c r="A44" s="265"/>
      <c r="B44" s="266"/>
      <c r="C44" s="266"/>
      <c r="D44" s="266"/>
      <c r="E44" s="266"/>
      <c r="F44" s="267"/>
    </row>
    <row r="45" spans="1:6" x14ac:dyDescent="0.25">
      <c r="A45" s="268"/>
      <c r="B45" s="269"/>
      <c r="C45" s="269"/>
      <c r="D45" s="269"/>
      <c r="E45" s="269"/>
      <c r="F45" s="270"/>
    </row>
    <row r="46" spans="1:6" ht="15.75" x14ac:dyDescent="0.25">
      <c r="A46" s="271" t="s">
        <v>76</v>
      </c>
      <c r="B46" s="165"/>
      <c r="C46" s="272" t="s">
        <v>22</v>
      </c>
      <c r="D46" s="165"/>
      <c r="E46" s="273" t="s">
        <v>204</v>
      </c>
      <c r="F46" s="274"/>
    </row>
    <row r="47" spans="1:6" x14ac:dyDescent="0.25">
      <c r="A47" s="275" t="s">
        <v>203</v>
      </c>
      <c r="B47" s="276"/>
      <c r="C47" s="277" t="s">
        <v>150</v>
      </c>
      <c r="D47" s="278"/>
      <c r="E47" s="277" t="s">
        <v>23</v>
      </c>
      <c r="F47" s="279"/>
    </row>
    <row r="48" spans="1:6" ht="16.5" thickBot="1" x14ac:dyDescent="0.3">
      <c r="A48" s="280" t="s">
        <v>77</v>
      </c>
      <c r="B48" s="281"/>
      <c r="C48" s="282" t="s">
        <v>78</v>
      </c>
      <c r="D48" s="283"/>
      <c r="E48" s="284" t="s">
        <v>79</v>
      </c>
      <c r="F48" s="285"/>
    </row>
    <row r="49" spans="1:6" ht="29.25" customHeight="1" thickTop="1" thickBot="1" x14ac:dyDescent="0.3">
      <c r="A49" s="286" t="s">
        <v>205</v>
      </c>
      <c r="B49" s="287"/>
      <c r="C49" s="287"/>
      <c r="D49" s="287"/>
      <c r="E49" s="287"/>
      <c r="F49" s="288"/>
    </row>
    <row r="50" spans="1:6" ht="15.75" thickBot="1" x14ac:dyDescent="0.3">
      <c r="A50" s="173"/>
      <c r="B50" s="173"/>
      <c r="C50" s="173"/>
      <c r="D50" s="173"/>
      <c r="E50" s="173"/>
      <c r="F50" s="289" t="s">
        <v>80</v>
      </c>
    </row>
    <row r="51" spans="1:6" x14ac:dyDescent="0.25">
      <c r="A51" s="173"/>
      <c r="B51" s="173"/>
      <c r="C51" s="173"/>
      <c r="D51" s="173"/>
      <c r="E51" s="173"/>
      <c r="F51" s="173"/>
    </row>
  </sheetData>
  <mergeCells count="37">
    <mergeCell ref="A34:C34"/>
    <mergeCell ref="E34:F34"/>
    <mergeCell ref="E43:F43"/>
    <mergeCell ref="A44:F44"/>
    <mergeCell ref="A49:F49"/>
    <mergeCell ref="E29:F29"/>
    <mergeCell ref="E30:F30"/>
    <mergeCell ref="E31:F31"/>
    <mergeCell ref="A32:C32"/>
    <mergeCell ref="E32:F32"/>
    <mergeCell ref="A33:C33"/>
    <mergeCell ref="E33:F33"/>
    <mergeCell ref="A24:C24"/>
    <mergeCell ref="E24:F24"/>
    <mergeCell ref="E25:F25"/>
    <mergeCell ref="E26:F26"/>
    <mergeCell ref="E27:F27"/>
    <mergeCell ref="E28:F28"/>
    <mergeCell ref="E20:F20"/>
    <mergeCell ref="E21:F21"/>
    <mergeCell ref="A22:C22"/>
    <mergeCell ref="E22:F22"/>
    <mergeCell ref="A23:C23"/>
    <mergeCell ref="E23:F23"/>
    <mergeCell ref="E14:F14"/>
    <mergeCell ref="E15:F15"/>
    <mergeCell ref="E16:F16"/>
    <mergeCell ref="E17:F17"/>
    <mergeCell ref="E18:F18"/>
    <mergeCell ref="E19:F19"/>
    <mergeCell ref="A1:F2"/>
    <mergeCell ref="A4:F4"/>
    <mergeCell ref="A5:F5"/>
    <mergeCell ref="A6:F6"/>
    <mergeCell ref="A12:F12"/>
    <mergeCell ref="A13:C13"/>
    <mergeCell ref="E13:F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AE1B-6CBC-4FDC-B4D2-97F753F25163}">
  <dimension ref="A1:W37"/>
  <sheetViews>
    <sheetView topLeftCell="I1" workbookViewId="0">
      <selection activeCell="G10" sqref="G10"/>
    </sheetView>
  </sheetViews>
  <sheetFormatPr baseColWidth="10" defaultRowHeight="15" x14ac:dyDescent="0.25"/>
  <cols>
    <col min="1" max="1" width="3.140625" customWidth="1"/>
  </cols>
  <sheetData>
    <row r="1" spans="1:23" x14ac:dyDescent="0.25">
      <c r="A1" s="290"/>
      <c r="B1" s="291"/>
      <c r="C1" s="290"/>
      <c r="D1" s="290"/>
      <c r="E1" s="292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3"/>
      <c r="Q1" s="290"/>
      <c r="R1" s="290"/>
      <c r="S1" s="290"/>
      <c r="T1" s="290"/>
      <c r="U1" s="290"/>
      <c r="V1" s="291"/>
      <c r="W1" s="291"/>
    </row>
    <row r="2" spans="1:23" x14ac:dyDescent="0.25">
      <c r="A2" s="290"/>
      <c r="B2" s="291"/>
      <c r="C2" s="290"/>
      <c r="D2" s="290"/>
      <c r="E2" s="292"/>
      <c r="F2" s="290"/>
      <c r="G2" s="290"/>
      <c r="H2" s="290"/>
      <c r="I2" s="290"/>
      <c r="J2" s="294"/>
      <c r="K2" s="290"/>
      <c r="L2" s="290"/>
      <c r="M2" s="290"/>
      <c r="N2" s="290"/>
      <c r="O2" s="290"/>
      <c r="P2" s="293"/>
      <c r="Q2" s="290"/>
      <c r="R2" s="290"/>
      <c r="S2" s="290"/>
      <c r="T2" s="290"/>
      <c r="U2" s="290"/>
      <c r="V2" s="291"/>
      <c r="W2" s="291"/>
    </row>
    <row r="3" spans="1:23" x14ac:dyDescent="0.25">
      <c r="A3" s="290"/>
      <c r="B3" s="291"/>
      <c r="C3" s="290"/>
      <c r="D3" s="290"/>
      <c r="E3" s="292"/>
      <c r="F3" s="290"/>
      <c r="G3" s="290"/>
      <c r="H3" s="290"/>
      <c r="I3" s="290"/>
      <c r="J3" s="294"/>
      <c r="K3" s="290"/>
      <c r="L3" s="290"/>
      <c r="M3" s="290"/>
      <c r="N3" s="290"/>
      <c r="O3" s="290"/>
      <c r="P3" s="293"/>
      <c r="Q3" s="290"/>
      <c r="R3" s="290"/>
      <c r="S3" s="290"/>
      <c r="T3" s="290"/>
      <c r="U3" s="290"/>
      <c r="V3" s="291"/>
      <c r="W3" s="291"/>
    </row>
    <row r="4" spans="1:23" x14ac:dyDescent="0.25">
      <c r="A4" s="290"/>
      <c r="B4" s="291"/>
      <c r="C4" s="290"/>
      <c r="D4" s="290"/>
      <c r="E4" s="292"/>
      <c r="F4" s="290"/>
      <c r="G4" s="290"/>
      <c r="H4" s="290"/>
      <c r="I4" s="290"/>
      <c r="J4" s="294"/>
      <c r="K4" s="290"/>
      <c r="L4" s="290"/>
      <c r="M4" s="290"/>
      <c r="N4" s="290"/>
      <c r="O4" s="290"/>
      <c r="P4" s="293"/>
      <c r="Q4" s="290"/>
      <c r="R4" s="290"/>
      <c r="S4" s="290"/>
      <c r="T4" s="290"/>
      <c r="U4" s="290"/>
      <c r="V4" s="291"/>
      <c r="W4" s="291"/>
    </row>
    <row r="5" spans="1:23" x14ac:dyDescent="0.25">
      <c r="A5" s="290"/>
      <c r="B5" s="295" t="s">
        <v>28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</row>
    <row r="6" spans="1:23" ht="15.75" x14ac:dyDescent="0.25">
      <c r="A6" s="290"/>
      <c r="B6" s="296" t="s">
        <v>81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</row>
    <row r="7" spans="1:23" ht="15.75" thickBot="1" x14ac:dyDescent="0.3">
      <c r="A7" s="290"/>
      <c r="B7" s="297" t="s">
        <v>82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</row>
    <row r="8" spans="1:23" ht="15.75" thickBot="1" x14ac:dyDescent="0.3">
      <c r="A8" s="290"/>
      <c r="B8" s="298" t="s">
        <v>83</v>
      </c>
      <c r="C8" s="299"/>
      <c r="D8" s="299"/>
      <c r="E8" s="299"/>
      <c r="F8" s="299"/>
      <c r="G8" s="299"/>
      <c r="H8" s="299"/>
      <c r="I8" s="299"/>
      <c r="J8" s="300"/>
      <c r="K8" s="298" t="s">
        <v>84</v>
      </c>
      <c r="L8" s="299"/>
      <c r="M8" s="299"/>
      <c r="N8" s="299"/>
      <c r="O8" s="299"/>
      <c r="P8" s="299"/>
      <c r="Q8" s="300"/>
      <c r="R8" s="301" t="s">
        <v>85</v>
      </c>
      <c r="S8" s="302"/>
      <c r="T8" s="302"/>
      <c r="U8" s="302"/>
      <c r="V8" s="302"/>
      <c r="W8" s="303"/>
    </row>
    <row r="9" spans="1:23" ht="36" x14ac:dyDescent="0.25">
      <c r="A9" s="290"/>
      <c r="B9" s="304" t="s">
        <v>86</v>
      </c>
      <c r="C9" s="305" t="s">
        <v>87</v>
      </c>
      <c r="D9" s="306" t="s">
        <v>88</v>
      </c>
      <c r="E9" s="306" t="s">
        <v>89</v>
      </c>
      <c r="F9" s="306" t="s">
        <v>90</v>
      </c>
      <c r="G9" s="306" t="s">
        <v>91</v>
      </c>
      <c r="H9" s="306" t="s">
        <v>92</v>
      </c>
      <c r="I9" s="306" t="s">
        <v>93</v>
      </c>
      <c r="J9" s="307" t="s">
        <v>94</v>
      </c>
      <c r="K9" s="308" t="s">
        <v>95</v>
      </c>
      <c r="L9" s="309" t="s">
        <v>96</v>
      </c>
      <c r="M9" s="309" t="s">
        <v>97</v>
      </c>
      <c r="N9" s="309" t="s">
        <v>98</v>
      </c>
      <c r="O9" s="309" t="s">
        <v>99</v>
      </c>
      <c r="P9" s="309" t="s">
        <v>100</v>
      </c>
      <c r="Q9" s="310" t="s">
        <v>101</v>
      </c>
      <c r="R9" s="311" t="s">
        <v>102</v>
      </c>
      <c r="S9" s="312" t="s">
        <v>103</v>
      </c>
      <c r="T9" s="313" t="s">
        <v>104</v>
      </c>
      <c r="U9" s="314" t="s">
        <v>105</v>
      </c>
      <c r="V9" s="315" t="s">
        <v>106</v>
      </c>
      <c r="W9" s="316" t="s">
        <v>107</v>
      </c>
    </row>
    <row r="10" spans="1:23" ht="60" x14ac:dyDescent="0.25">
      <c r="A10" s="290">
        <v>1</v>
      </c>
      <c r="B10" s="317" t="s">
        <v>108</v>
      </c>
      <c r="C10" s="318" t="s">
        <v>109</v>
      </c>
      <c r="D10" s="319" t="s">
        <v>110</v>
      </c>
      <c r="E10" s="320">
        <v>1556585.35</v>
      </c>
      <c r="F10" s="321"/>
      <c r="G10" s="321"/>
      <c r="H10" s="322">
        <v>43714</v>
      </c>
      <c r="I10" s="323" t="s">
        <v>111</v>
      </c>
      <c r="J10" s="324">
        <v>1556585.35</v>
      </c>
      <c r="K10" s="325">
        <v>43759</v>
      </c>
      <c r="L10" s="322">
        <v>44125</v>
      </c>
      <c r="M10" s="326">
        <v>44012</v>
      </c>
      <c r="N10" s="327">
        <f>+L10-K10</f>
        <v>366</v>
      </c>
      <c r="O10" s="328">
        <f t="shared" ref="O10:O11" si="0">+J10/N10</f>
        <v>4252.9654371584702</v>
      </c>
      <c r="P10" s="327">
        <f>+M10-K10</f>
        <v>253</v>
      </c>
      <c r="Q10" s="329">
        <f t="shared" ref="Q10:Q11" si="1">+P10*O10</f>
        <v>1076000.2556010929</v>
      </c>
      <c r="R10" s="330">
        <f>+J10-Q10</f>
        <v>480585.09439890715</v>
      </c>
      <c r="S10" s="331" t="s">
        <v>112</v>
      </c>
      <c r="T10" s="331" t="s">
        <v>113</v>
      </c>
      <c r="U10" s="331" t="s">
        <v>114</v>
      </c>
      <c r="V10" s="332" t="s">
        <v>115</v>
      </c>
      <c r="W10" s="333"/>
    </row>
    <row r="11" spans="1:23" ht="60" x14ac:dyDescent="0.25">
      <c r="A11" s="290">
        <v>2</v>
      </c>
      <c r="B11" s="317" t="s">
        <v>108</v>
      </c>
      <c r="C11" s="318" t="s">
        <v>109</v>
      </c>
      <c r="D11" s="319" t="s">
        <v>110</v>
      </c>
      <c r="E11" s="320">
        <v>341051.47</v>
      </c>
      <c r="F11" s="321"/>
      <c r="G11" s="321"/>
      <c r="H11" s="322">
        <v>43798</v>
      </c>
      <c r="I11" s="334" t="s">
        <v>116</v>
      </c>
      <c r="J11" s="324">
        <v>341051.47</v>
      </c>
      <c r="K11" s="325">
        <v>43797</v>
      </c>
      <c r="L11" s="322">
        <v>44125</v>
      </c>
      <c r="M11" s="326">
        <v>44012</v>
      </c>
      <c r="N11" s="327">
        <f t="shared" ref="N11" si="2">+L11-K11</f>
        <v>328</v>
      </c>
      <c r="O11" s="328">
        <f t="shared" si="0"/>
        <v>1039.7910670731706</v>
      </c>
      <c r="P11" s="327">
        <f>+M11-K11</f>
        <v>215</v>
      </c>
      <c r="Q11" s="329">
        <f t="shared" si="1"/>
        <v>223555.07942073166</v>
      </c>
      <c r="R11" s="330">
        <f>+J11-Q11</f>
        <v>117496.39057926831</v>
      </c>
      <c r="S11" s="331" t="s">
        <v>117</v>
      </c>
      <c r="T11" s="331" t="s">
        <v>118</v>
      </c>
      <c r="U11" s="331" t="s">
        <v>114</v>
      </c>
      <c r="V11" s="332" t="s">
        <v>115</v>
      </c>
      <c r="W11" s="333"/>
    </row>
    <row r="12" spans="1:23" x14ac:dyDescent="0.25">
      <c r="A12" s="290">
        <v>3</v>
      </c>
      <c r="B12" s="317"/>
      <c r="C12" s="318"/>
      <c r="D12" s="319"/>
      <c r="E12" s="320"/>
      <c r="F12" s="321"/>
      <c r="G12" s="321"/>
      <c r="H12" s="322"/>
      <c r="I12" s="335"/>
      <c r="J12" s="324"/>
      <c r="K12" s="336"/>
      <c r="L12" s="337"/>
      <c r="M12" s="326"/>
      <c r="N12" s="327"/>
      <c r="O12" s="328"/>
      <c r="P12" s="327"/>
      <c r="Q12" s="329"/>
      <c r="R12" s="330"/>
      <c r="S12" s="331"/>
      <c r="T12" s="331"/>
      <c r="U12" s="335"/>
      <c r="V12" s="332"/>
      <c r="W12" s="333"/>
    </row>
    <row r="13" spans="1:23" x14ac:dyDescent="0.25">
      <c r="A13" s="290">
        <v>4</v>
      </c>
      <c r="B13" s="317"/>
      <c r="C13" s="318"/>
      <c r="D13" s="319"/>
      <c r="E13" s="320"/>
      <c r="F13" s="321"/>
      <c r="G13" s="321"/>
      <c r="H13" s="322"/>
      <c r="I13" s="335"/>
      <c r="J13" s="324"/>
      <c r="K13" s="336"/>
      <c r="L13" s="337"/>
      <c r="M13" s="326"/>
      <c r="N13" s="327"/>
      <c r="O13" s="328"/>
      <c r="P13" s="327"/>
      <c r="Q13" s="329"/>
      <c r="R13" s="330"/>
      <c r="S13" s="331"/>
      <c r="T13" s="331"/>
      <c r="U13" s="335"/>
      <c r="V13" s="332"/>
      <c r="W13" s="333"/>
    </row>
    <row r="14" spans="1:23" x14ac:dyDescent="0.25">
      <c r="A14" s="290">
        <v>5</v>
      </c>
      <c r="B14" s="317"/>
      <c r="C14" s="318"/>
      <c r="D14" s="319"/>
      <c r="E14" s="320"/>
      <c r="F14" s="321"/>
      <c r="G14" s="321"/>
      <c r="H14" s="322"/>
      <c r="I14" s="335"/>
      <c r="J14" s="324"/>
      <c r="K14" s="336"/>
      <c r="L14" s="337"/>
      <c r="M14" s="326"/>
      <c r="N14" s="327"/>
      <c r="O14" s="328"/>
      <c r="P14" s="327"/>
      <c r="Q14" s="329"/>
      <c r="R14" s="330"/>
      <c r="S14" s="334"/>
      <c r="T14" s="331"/>
      <c r="U14" s="335"/>
      <c r="V14" s="332"/>
      <c r="W14" s="338"/>
    </row>
    <row r="15" spans="1:23" x14ac:dyDescent="0.25">
      <c r="A15" s="290">
        <v>6</v>
      </c>
      <c r="B15" s="317"/>
      <c r="C15" s="318"/>
      <c r="D15" s="319"/>
      <c r="E15" s="320"/>
      <c r="F15" s="321"/>
      <c r="G15" s="321"/>
      <c r="H15" s="322"/>
      <c r="I15" s="335"/>
      <c r="J15" s="324"/>
      <c r="K15" s="325"/>
      <c r="L15" s="322"/>
      <c r="M15" s="326"/>
      <c r="N15" s="327"/>
      <c r="O15" s="328"/>
      <c r="P15" s="327"/>
      <c r="Q15" s="329"/>
      <c r="R15" s="330"/>
      <c r="S15" s="334"/>
      <c r="T15" s="331"/>
      <c r="U15" s="335"/>
      <c r="V15" s="332"/>
      <c r="W15" s="338"/>
    </row>
    <row r="16" spans="1:23" x14ac:dyDescent="0.25">
      <c r="A16" s="290">
        <v>7</v>
      </c>
      <c r="B16" s="317"/>
      <c r="C16" s="318"/>
      <c r="D16" s="319"/>
      <c r="E16" s="320"/>
      <c r="F16" s="321"/>
      <c r="G16" s="321"/>
      <c r="H16" s="322"/>
      <c r="I16" s="335"/>
      <c r="J16" s="324"/>
      <c r="K16" s="325"/>
      <c r="L16" s="322"/>
      <c r="M16" s="339"/>
      <c r="N16" s="327"/>
      <c r="O16" s="328"/>
      <c r="P16" s="327"/>
      <c r="Q16" s="329"/>
      <c r="R16" s="330"/>
      <c r="S16" s="340"/>
      <c r="T16" s="340"/>
      <c r="U16" s="341"/>
      <c r="V16" s="342"/>
      <c r="W16" s="338"/>
    </row>
    <row r="17" spans="1:23" x14ac:dyDescent="0.25">
      <c r="A17" s="290">
        <v>8</v>
      </c>
      <c r="B17" s="317"/>
      <c r="C17" s="318"/>
      <c r="D17" s="319"/>
      <c r="E17" s="320"/>
      <c r="F17" s="321"/>
      <c r="G17" s="321"/>
      <c r="H17" s="322"/>
      <c r="I17" s="335"/>
      <c r="J17" s="324"/>
      <c r="K17" s="325"/>
      <c r="L17" s="322"/>
      <c r="M17" s="339"/>
      <c r="N17" s="327"/>
      <c r="O17" s="328"/>
      <c r="P17" s="327"/>
      <c r="Q17" s="329"/>
      <c r="R17" s="330"/>
      <c r="S17" s="334"/>
      <c r="T17" s="334"/>
      <c r="U17" s="335"/>
      <c r="V17" s="332"/>
      <c r="W17" s="338"/>
    </row>
    <row r="18" spans="1:23" x14ac:dyDescent="0.25">
      <c r="A18" s="290">
        <v>9</v>
      </c>
      <c r="B18" s="317"/>
      <c r="C18" s="318"/>
      <c r="D18" s="319"/>
      <c r="E18" s="320"/>
      <c r="F18" s="321"/>
      <c r="G18" s="321"/>
      <c r="H18" s="322"/>
      <c r="I18" s="335"/>
      <c r="J18" s="324"/>
      <c r="K18" s="325"/>
      <c r="L18" s="322"/>
      <c r="M18" s="339"/>
      <c r="N18" s="327"/>
      <c r="O18" s="328"/>
      <c r="P18" s="327"/>
      <c r="Q18" s="329"/>
      <c r="R18" s="330"/>
      <c r="S18" s="340"/>
      <c r="T18" s="340"/>
      <c r="U18" s="341"/>
      <c r="V18" s="342"/>
      <c r="W18" s="338"/>
    </row>
    <row r="19" spans="1:23" x14ac:dyDescent="0.25">
      <c r="A19" s="290">
        <v>10</v>
      </c>
      <c r="B19" s="317"/>
      <c r="C19" s="318"/>
      <c r="D19" s="319"/>
      <c r="E19" s="320"/>
      <c r="F19" s="321"/>
      <c r="G19" s="321"/>
      <c r="H19" s="322"/>
      <c r="I19" s="335"/>
      <c r="J19" s="324"/>
      <c r="K19" s="325"/>
      <c r="L19" s="322"/>
      <c r="M19" s="339"/>
      <c r="N19" s="327"/>
      <c r="O19" s="328"/>
      <c r="P19" s="327"/>
      <c r="Q19" s="329"/>
      <c r="R19" s="330"/>
      <c r="S19" s="334"/>
      <c r="T19" s="334"/>
      <c r="U19" s="334"/>
      <c r="V19" s="332"/>
      <c r="W19" s="338"/>
    </row>
    <row r="20" spans="1:23" x14ac:dyDescent="0.25">
      <c r="A20" s="290">
        <v>11</v>
      </c>
      <c r="B20" s="317"/>
      <c r="C20" s="318"/>
      <c r="D20" s="319"/>
      <c r="E20" s="320"/>
      <c r="F20" s="321"/>
      <c r="G20" s="321"/>
      <c r="H20" s="322"/>
      <c r="I20" s="335"/>
      <c r="J20" s="324"/>
      <c r="K20" s="325"/>
      <c r="L20" s="322"/>
      <c r="M20" s="339"/>
      <c r="N20" s="327"/>
      <c r="O20" s="328"/>
      <c r="P20" s="327"/>
      <c r="Q20" s="329"/>
      <c r="R20" s="330"/>
      <c r="S20" s="334"/>
      <c r="T20" s="334"/>
      <c r="U20" s="334"/>
      <c r="V20" s="332"/>
      <c r="W20" s="338"/>
    </row>
    <row r="21" spans="1:23" x14ac:dyDescent="0.25">
      <c r="A21" s="290">
        <v>12</v>
      </c>
      <c r="B21" s="317"/>
      <c r="C21" s="318"/>
      <c r="D21" s="319"/>
      <c r="E21" s="320"/>
      <c r="F21" s="321"/>
      <c r="G21" s="321"/>
      <c r="H21" s="322"/>
      <c r="I21" s="335"/>
      <c r="J21" s="324"/>
      <c r="K21" s="325"/>
      <c r="L21" s="322"/>
      <c r="M21" s="339"/>
      <c r="N21" s="327"/>
      <c r="O21" s="328"/>
      <c r="P21" s="327"/>
      <c r="Q21" s="329"/>
      <c r="R21" s="330"/>
      <c r="S21" s="334"/>
      <c r="T21" s="334"/>
      <c r="U21" s="334"/>
      <c r="V21" s="332"/>
      <c r="W21" s="338"/>
    </row>
    <row r="22" spans="1:23" x14ac:dyDescent="0.25">
      <c r="A22" s="290">
        <v>13</v>
      </c>
      <c r="B22" s="317"/>
      <c r="C22" s="318"/>
      <c r="D22" s="319"/>
      <c r="E22" s="320"/>
      <c r="F22" s="321"/>
      <c r="G22" s="321"/>
      <c r="H22" s="322"/>
      <c r="I22" s="335"/>
      <c r="J22" s="324"/>
      <c r="K22" s="325"/>
      <c r="L22" s="322"/>
      <c r="M22" s="339"/>
      <c r="N22" s="327"/>
      <c r="O22" s="328"/>
      <c r="P22" s="327"/>
      <c r="Q22" s="329"/>
      <c r="R22" s="330"/>
      <c r="S22" s="334"/>
      <c r="T22" s="334"/>
      <c r="U22" s="334"/>
      <c r="V22" s="332"/>
      <c r="W22" s="338"/>
    </row>
    <row r="23" spans="1:23" x14ac:dyDescent="0.25">
      <c r="A23" s="290">
        <v>14</v>
      </c>
      <c r="B23" s="317"/>
      <c r="C23" s="318"/>
      <c r="D23" s="319"/>
      <c r="E23" s="320"/>
      <c r="F23" s="321"/>
      <c r="G23" s="321"/>
      <c r="H23" s="322"/>
      <c r="I23" s="335"/>
      <c r="J23" s="324"/>
      <c r="K23" s="325"/>
      <c r="L23" s="322"/>
      <c r="M23" s="339"/>
      <c r="N23" s="327"/>
      <c r="O23" s="328"/>
      <c r="P23" s="327"/>
      <c r="Q23" s="329"/>
      <c r="R23" s="330"/>
      <c r="S23" s="334"/>
      <c r="T23" s="334"/>
      <c r="U23" s="334"/>
      <c r="V23" s="332"/>
      <c r="W23" s="338"/>
    </row>
    <row r="24" spans="1:23" x14ac:dyDescent="0.25">
      <c r="A24" s="290">
        <v>15</v>
      </c>
      <c r="B24" s="317"/>
      <c r="C24" s="318"/>
      <c r="D24" s="319"/>
      <c r="E24" s="320"/>
      <c r="F24" s="321"/>
      <c r="G24" s="321"/>
      <c r="H24" s="322"/>
      <c r="I24" s="335"/>
      <c r="J24" s="324"/>
      <c r="K24" s="325"/>
      <c r="L24" s="322"/>
      <c r="M24" s="339"/>
      <c r="N24" s="327"/>
      <c r="O24" s="328"/>
      <c r="P24" s="327"/>
      <c r="Q24" s="329"/>
      <c r="R24" s="330"/>
      <c r="S24" s="334"/>
      <c r="T24" s="334"/>
      <c r="U24" s="334"/>
      <c r="V24" s="332"/>
      <c r="W24" s="338"/>
    </row>
    <row r="25" spans="1:23" x14ac:dyDescent="0.25">
      <c r="A25" s="290"/>
      <c r="B25" s="343"/>
      <c r="C25" s="344"/>
      <c r="D25" s="344"/>
      <c r="E25" s="345"/>
      <c r="F25" s="344"/>
      <c r="G25" s="344"/>
      <c r="H25" s="344"/>
      <c r="I25" s="344"/>
      <c r="J25" s="346"/>
      <c r="K25" s="344"/>
      <c r="L25" s="344"/>
      <c r="M25" s="344"/>
      <c r="N25" s="344"/>
      <c r="O25" s="344"/>
      <c r="P25" s="347"/>
      <c r="Q25" s="344"/>
      <c r="R25" s="348"/>
      <c r="S25" s="344"/>
      <c r="T25" s="344"/>
      <c r="U25" s="344"/>
      <c r="V25" s="349"/>
      <c r="W25" s="350"/>
    </row>
    <row r="26" spans="1:23" ht="15.75" thickBot="1" x14ac:dyDescent="0.3">
      <c r="A26" s="290"/>
      <c r="B26" s="351"/>
      <c r="C26" s="352"/>
      <c r="D26" s="352"/>
      <c r="E26" s="353">
        <f>SUM(E9:E25)</f>
        <v>1897636.82</v>
      </c>
      <c r="F26" s="352"/>
      <c r="G26" s="352"/>
      <c r="H26" s="352"/>
      <c r="I26" s="352" t="s">
        <v>64</v>
      </c>
      <c r="J26" s="354">
        <f>SUM(J9:J25)</f>
        <v>1897636.82</v>
      </c>
      <c r="K26" s="355"/>
      <c r="L26" s="355"/>
      <c r="M26" s="355"/>
      <c r="N26" s="355"/>
      <c r="O26" s="356"/>
      <c r="P26" s="352"/>
      <c r="Q26" s="354">
        <f>SUM(Q9:Q25)</f>
        <v>1299555.3350218246</v>
      </c>
      <c r="R26" s="354">
        <f>SUM(R9:R25)</f>
        <v>598081.48497817549</v>
      </c>
      <c r="S26" s="353"/>
      <c r="T26" s="353"/>
      <c r="U26" s="353"/>
      <c r="V26" s="357"/>
      <c r="W26" s="358"/>
    </row>
    <row r="27" spans="1:23" ht="15.75" thickTop="1" x14ac:dyDescent="0.25">
      <c r="A27" s="290"/>
      <c r="B27" s="291"/>
      <c r="C27" s="290"/>
      <c r="D27" s="290"/>
      <c r="E27" s="292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3"/>
      <c r="Q27" s="290"/>
      <c r="R27" s="290"/>
      <c r="S27" s="290"/>
      <c r="T27" s="290"/>
      <c r="U27" s="290"/>
      <c r="V27" s="291"/>
      <c r="W27" s="359" t="s">
        <v>119</v>
      </c>
    </row>
    <row r="28" spans="1:23" x14ac:dyDescent="0.25">
      <c r="A28" s="290"/>
      <c r="B28" s="291"/>
      <c r="C28" s="290"/>
      <c r="D28" s="290"/>
      <c r="E28" s="292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3"/>
      <c r="Q28" s="290"/>
      <c r="R28" s="360"/>
      <c r="S28" s="360"/>
      <c r="T28" s="360"/>
      <c r="U28" s="361"/>
      <c r="V28" s="362"/>
      <c r="W28" s="362"/>
    </row>
    <row r="29" spans="1:23" x14ac:dyDescent="0.25">
      <c r="A29" s="290"/>
      <c r="B29" s="291"/>
      <c r="C29" s="290"/>
      <c r="D29" s="290"/>
      <c r="E29" s="292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3"/>
      <c r="Q29" s="290"/>
      <c r="R29" s="363" t="str">
        <f>[3]UnidadEjecutora!$H$30</f>
        <v>DEPRECIACION BIENES INTANGIBLES</v>
      </c>
      <c r="S29" s="290"/>
      <c r="T29" s="290"/>
      <c r="U29" s="290"/>
      <c r="V29" s="364"/>
      <c r="W29" s="291"/>
    </row>
    <row r="30" spans="1:23" x14ac:dyDescent="0.25">
      <c r="A30" s="290"/>
      <c r="B30" s="291"/>
      <c r="C30" s="290"/>
      <c r="D30" s="290"/>
      <c r="E30" s="292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3"/>
      <c r="Q30" s="290"/>
      <c r="R30" s="290"/>
      <c r="S30" s="290"/>
      <c r="T30" s="290"/>
      <c r="U30" s="290"/>
      <c r="V30" s="291"/>
      <c r="W30" s="291"/>
    </row>
    <row r="31" spans="1:23" x14ac:dyDescent="0.25">
      <c r="A31" s="290"/>
      <c r="B31" s="291"/>
      <c r="C31" s="290"/>
      <c r="D31" s="290"/>
      <c r="E31" s="292"/>
      <c r="F31" s="290"/>
      <c r="G31" s="290"/>
      <c r="H31" s="290"/>
      <c r="I31" s="290"/>
      <c r="J31" s="290"/>
      <c r="K31" s="290"/>
      <c r="L31" s="290"/>
      <c r="M31" s="290"/>
      <c r="V31" s="365"/>
      <c r="W31" s="366"/>
    </row>
    <row r="32" spans="1:23" x14ac:dyDescent="0.25">
      <c r="A32" s="290"/>
      <c r="B32" s="291"/>
      <c r="C32" s="290"/>
      <c r="D32" s="367" t="str">
        <f>+'[1]Datos Generales'!B15</f>
        <v xml:space="preserve">Lic. </v>
      </c>
      <c r="E32" s="292"/>
      <c r="F32" s="290"/>
      <c r="G32" s="290"/>
      <c r="H32" s="290"/>
      <c r="I32" s="290"/>
      <c r="J32" s="290"/>
      <c r="K32" s="290"/>
      <c r="L32" s="368" t="str">
        <f>+'[1]Datos Generales'!C15</f>
        <v>Lic.</v>
      </c>
      <c r="M32" s="368"/>
      <c r="N32" s="368"/>
      <c r="U32" s="367" t="str">
        <f>+'[1]Datos Generales'!D15</f>
        <v>Lic.</v>
      </c>
      <c r="V32" s="291"/>
      <c r="W32" s="290"/>
    </row>
    <row r="33" spans="1:23" x14ac:dyDescent="0.25">
      <c r="A33" s="290"/>
      <c r="B33" s="291"/>
      <c r="C33" s="290"/>
      <c r="D33" s="369" t="str">
        <f>+'[1]Datos Generales'!B16</f>
        <v>Enc.</v>
      </c>
      <c r="E33" s="292"/>
      <c r="F33" s="290"/>
      <c r="G33" s="290"/>
      <c r="H33" s="290"/>
      <c r="I33" s="290"/>
      <c r="J33" s="290"/>
      <c r="K33" s="290"/>
      <c r="L33" s="370" t="str">
        <f>+'[1]Datos Generales'!C16</f>
        <v>Enc.</v>
      </c>
      <c r="M33" s="370"/>
      <c r="N33" s="370"/>
      <c r="U33" s="369" t="str">
        <f>+'[1]Datos Generales'!D16</f>
        <v>Gerente Financiero</v>
      </c>
      <c r="V33" s="371"/>
      <c r="W33" s="290"/>
    </row>
    <row r="34" spans="1:23" x14ac:dyDescent="0.25">
      <c r="A34" s="290"/>
      <c r="B34" s="291"/>
      <c r="C34" s="290"/>
      <c r="D34" s="369" t="str">
        <f>+'[1]Datos Generales'!B17</f>
        <v>Preparado por</v>
      </c>
      <c r="E34" s="292"/>
      <c r="F34" s="290"/>
      <c r="G34" s="290"/>
      <c r="H34" s="290"/>
      <c r="I34" s="290"/>
      <c r="J34" s="290"/>
      <c r="K34" s="290"/>
      <c r="L34" s="370" t="str">
        <f>+'[1]Datos Generales'!C17</f>
        <v>Revisado por</v>
      </c>
      <c r="M34" s="370"/>
      <c r="N34" s="370"/>
      <c r="U34" s="369" t="str">
        <f>+'[1]Datos Generales'!D17</f>
        <v>Aprobado por</v>
      </c>
      <c r="V34" s="291"/>
      <c r="W34" s="290"/>
    </row>
    <row r="35" spans="1:23" x14ac:dyDescent="0.25">
      <c r="A35" s="290"/>
      <c r="B35" s="291"/>
      <c r="C35" s="290"/>
      <c r="D35" s="372">
        <f>+'[1]Datos Generales'!B18</f>
        <v>44013</v>
      </c>
      <c r="E35" s="292"/>
      <c r="F35" s="290"/>
      <c r="G35" s="290"/>
      <c r="H35" s="290"/>
      <c r="I35" s="290"/>
      <c r="J35" s="290"/>
      <c r="K35" s="290"/>
      <c r="L35" s="373">
        <f>+'[1]Datos Generales'!C18</f>
        <v>44013</v>
      </c>
      <c r="M35" s="373"/>
      <c r="N35" s="373"/>
      <c r="U35" s="372">
        <f>+'[1]Datos Generales'!D18</f>
        <v>44013</v>
      </c>
      <c r="V35" s="291"/>
      <c r="W35" s="290"/>
    </row>
    <row r="36" spans="1:23" x14ac:dyDescent="0.25">
      <c r="A36" s="290"/>
      <c r="B36" s="291"/>
      <c r="C36" s="290"/>
      <c r="D36" s="374" t="str">
        <f>+'[1]Datos Generales'!B19</f>
        <v>Fecha de Preparación</v>
      </c>
      <c r="E36" s="292"/>
      <c r="F36" s="290"/>
      <c r="G36" s="290"/>
      <c r="H36" s="290"/>
      <c r="I36" s="290"/>
      <c r="J36" s="290"/>
      <c r="K36" s="290"/>
      <c r="L36" s="375" t="str">
        <f>+'[1]Datos Generales'!C19</f>
        <v>Fecha de Revisión</v>
      </c>
      <c r="M36" s="375"/>
      <c r="N36" s="375"/>
      <c r="U36" s="376" t="str">
        <f>+'[1]Datos Generales'!D19</f>
        <v>Fecha de Aprobación</v>
      </c>
      <c r="V36" s="291"/>
      <c r="W36" s="290"/>
    </row>
    <row r="37" spans="1:23" x14ac:dyDescent="0.25">
      <c r="A37" s="290"/>
      <c r="B37" s="291"/>
      <c r="C37" s="290"/>
      <c r="D37" s="290"/>
      <c r="E37" s="292"/>
      <c r="F37" s="290"/>
      <c r="G37" s="290"/>
      <c r="H37" s="290"/>
      <c r="I37" s="290"/>
      <c r="J37" s="290"/>
      <c r="K37" s="290"/>
      <c r="L37" s="292"/>
      <c r="M37" s="290"/>
      <c r="V37" s="366"/>
      <c r="W37" s="366"/>
    </row>
  </sheetData>
  <mergeCells count="11">
    <mergeCell ref="L32:N32"/>
    <mergeCell ref="L33:N33"/>
    <mergeCell ref="L34:N34"/>
    <mergeCell ref="L35:N35"/>
    <mergeCell ref="L36:N36"/>
    <mergeCell ref="B5:W5"/>
    <mergeCell ref="B6:W6"/>
    <mergeCell ref="B7:W7"/>
    <mergeCell ref="B8:J8"/>
    <mergeCell ref="K8:Q8"/>
    <mergeCell ref="R8:V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1C56-4BD3-4F7B-A528-BF507485BEEE}">
  <dimension ref="A1:H40"/>
  <sheetViews>
    <sheetView topLeftCell="A7" workbookViewId="0">
      <selection activeCell="E18" sqref="E18"/>
    </sheetView>
  </sheetViews>
  <sheetFormatPr baseColWidth="10" defaultRowHeight="15" x14ac:dyDescent="0.25"/>
  <cols>
    <col min="3" max="3" width="19.85546875" customWidth="1"/>
    <col min="4" max="4" width="13.7109375" customWidth="1"/>
    <col min="5" max="5" width="30.5703125" customWidth="1"/>
  </cols>
  <sheetData>
    <row r="1" spans="1:8" x14ac:dyDescent="0.25">
      <c r="A1" s="398"/>
      <c r="B1" s="398"/>
      <c r="C1" s="398"/>
      <c r="D1" s="398"/>
      <c r="E1" s="398"/>
      <c r="F1" s="398"/>
      <c r="G1" s="398"/>
      <c r="H1" s="398"/>
    </row>
    <row r="2" spans="1:8" x14ac:dyDescent="0.25">
      <c r="A2" s="399"/>
      <c r="B2" s="399"/>
      <c r="C2" s="399"/>
      <c r="D2" s="400"/>
      <c r="E2" s="400"/>
      <c r="F2" s="399"/>
      <c r="G2" s="399"/>
      <c r="H2" s="399"/>
    </row>
    <row r="3" spans="1:8" ht="18.75" x14ac:dyDescent="0.3">
      <c r="A3" s="378"/>
      <c r="B3" s="378"/>
      <c r="C3" s="378"/>
      <c r="D3" s="378"/>
      <c r="E3" s="378"/>
      <c r="F3" s="378"/>
      <c r="G3" s="378"/>
      <c r="H3" s="399"/>
    </row>
    <row r="4" spans="1:8" ht="18.75" x14ac:dyDescent="0.3">
      <c r="A4" s="378"/>
      <c r="B4" s="378"/>
      <c r="C4" s="378"/>
      <c r="D4" s="378"/>
      <c r="E4" s="378"/>
      <c r="F4" s="378"/>
      <c r="G4" s="378"/>
      <c r="H4" s="378"/>
    </row>
    <row r="5" spans="1:8" ht="18.75" x14ac:dyDescent="0.3">
      <c r="A5" s="378" t="s">
        <v>120</v>
      </c>
      <c r="B5" s="378"/>
      <c r="C5" s="378"/>
      <c r="D5" s="378"/>
      <c r="E5" s="378"/>
      <c r="F5" s="378"/>
      <c r="G5" s="378"/>
      <c r="H5" s="378"/>
    </row>
    <row r="6" spans="1:8" x14ac:dyDescent="0.25">
      <c r="A6" s="399"/>
      <c r="B6" s="399"/>
      <c r="C6" s="399"/>
      <c r="D6" s="399"/>
      <c r="E6" s="399"/>
      <c r="F6" s="399"/>
      <c r="G6" s="399"/>
      <c r="H6" s="399"/>
    </row>
    <row r="7" spans="1:8" ht="18.75" x14ac:dyDescent="0.3">
      <c r="A7" s="401"/>
      <c r="B7" s="401" t="s">
        <v>121</v>
      </c>
      <c r="C7" s="402" t="s">
        <v>122</v>
      </c>
      <c r="D7" s="403" t="s">
        <v>123</v>
      </c>
      <c r="E7" s="404"/>
      <c r="F7" s="379"/>
      <c r="G7" s="380"/>
      <c r="H7" s="405"/>
    </row>
    <row r="8" spans="1:8" ht="18.75" x14ac:dyDescent="0.3">
      <c r="A8" s="401"/>
      <c r="B8" s="401" t="s">
        <v>124</v>
      </c>
      <c r="C8" s="402" t="s">
        <v>125</v>
      </c>
      <c r="D8" s="406"/>
      <c r="E8" s="407"/>
      <c r="F8" s="379"/>
      <c r="G8" s="408"/>
      <c r="H8" s="409"/>
    </row>
    <row r="9" spans="1:8" ht="18.75" x14ac:dyDescent="0.3">
      <c r="A9" s="401"/>
      <c r="B9" s="401" t="s">
        <v>126</v>
      </c>
      <c r="C9" s="402" t="s">
        <v>127</v>
      </c>
      <c r="D9" s="406"/>
      <c r="E9" s="410"/>
      <c r="F9" s="379"/>
      <c r="G9" s="408"/>
      <c r="H9" s="411"/>
    </row>
    <row r="10" spans="1:8" ht="18.75" x14ac:dyDescent="0.3">
      <c r="A10" s="412"/>
      <c r="B10" s="381" t="s">
        <v>128</v>
      </c>
      <c r="C10" s="402" t="s">
        <v>129</v>
      </c>
      <c r="D10" s="406"/>
      <c r="E10" s="413"/>
      <c r="F10" s="379"/>
      <c r="G10" s="408"/>
      <c r="H10" s="411"/>
    </row>
    <row r="11" spans="1:8" x14ac:dyDescent="0.25">
      <c r="A11" s="382"/>
      <c r="B11" s="383"/>
      <c r="C11" s="383"/>
      <c r="D11" s="383"/>
      <c r="E11" s="414"/>
      <c r="F11" s="415"/>
      <c r="G11" s="415"/>
      <c r="H11" s="416"/>
    </row>
    <row r="12" spans="1:8" ht="15.75" x14ac:dyDescent="0.25">
      <c r="A12" s="384" t="s">
        <v>130</v>
      </c>
      <c r="B12" s="417" t="s">
        <v>131</v>
      </c>
      <c r="C12" s="418" t="s">
        <v>103</v>
      </c>
      <c r="D12" s="417" t="s">
        <v>42</v>
      </c>
      <c r="E12" s="419" t="s">
        <v>132</v>
      </c>
      <c r="F12" s="385" t="s">
        <v>53</v>
      </c>
      <c r="G12" s="385" t="s">
        <v>54</v>
      </c>
      <c r="H12" s="420" t="s">
        <v>107</v>
      </c>
    </row>
    <row r="13" spans="1:8" x14ac:dyDescent="0.25">
      <c r="A13" s="421">
        <v>1</v>
      </c>
      <c r="B13" s="331" t="s">
        <v>113</v>
      </c>
      <c r="C13" s="331" t="s">
        <v>112</v>
      </c>
      <c r="D13" s="331" t="s">
        <v>114</v>
      </c>
      <c r="E13" s="334" t="s">
        <v>115</v>
      </c>
      <c r="F13" s="422">
        <v>963281.69</v>
      </c>
      <c r="G13" s="423"/>
      <c r="H13" s="424"/>
    </row>
    <row r="14" spans="1:8" x14ac:dyDescent="0.25">
      <c r="A14" s="421">
        <v>2</v>
      </c>
      <c r="B14" s="331" t="s">
        <v>113</v>
      </c>
      <c r="C14" s="425"/>
      <c r="D14" s="386" t="s">
        <v>133</v>
      </c>
      <c r="E14" s="387" t="s">
        <v>134</v>
      </c>
      <c r="F14" s="423"/>
      <c r="G14" s="423">
        <v>963281.69</v>
      </c>
      <c r="H14" s="424"/>
    </row>
    <row r="15" spans="1:8" x14ac:dyDescent="0.25">
      <c r="A15" s="421">
        <v>3</v>
      </c>
      <c r="B15" s="426"/>
      <c r="C15" s="388"/>
      <c r="D15" s="389"/>
      <c r="E15" s="427"/>
      <c r="F15" s="423"/>
      <c r="G15" s="425"/>
      <c r="H15" s="424"/>
    </row>
    <row r="16" spans="1:8" x14ac:dyDescent="0.25">
      <c r="A16" s="421">
        <v>4</v>
      </c>
      <c r="B16" s="426"/>
      <c r="C16" s="388"/>
      <c r="D16" s="389"/>
      <c r="E16" s="427"/>
      <c r="F16" s="423"/>
      <c r="G16" s="423"/>
      <c r="H16" s="424"/>
    </row>
    <row r="17" spans="1:8" x14ac:dyDescent="0.25">
      <c r="A17" s="421">
        <v>5</v>
      </c>
      <c r="B17" s="426"/>
      <c r="C17" s="388"/>
      <c r="D17" s="389"/>
      <c r="E17" s="427"/>
      <c r="F17" s="423"/>
      <c r="G17" s="423"/>
      <c r="H17" s="424"/>
    </row>
    <row r="18" spans="1:8" ht="75" x14ac:dyDescent="0.25">
      <c r="A18" s="421">
        <v>6</v>
      </c>
      <c r="B18" s="426"/>
      <c r="C18" s="388"/>
      <c r="D18" s="389"/>
      <c r="E18" s="390" t="s">
        <v>135</v>
      </c>
      <c r="F18" s="423"/>
      <c r="G18" s="423"/>
      <c r="H18" s="424"/>
    </row>
    <row r="19" spans="1:8" x14ac:dyDescent="0.25">
      <c r="A19" s="421">
        <v>7</v>
      </c>
      <c r="B19" s="426"/>
      <c r="C19" s="388"/>
      <c r="D19" s="389"/>
      <c r="E19" s="427"/>
      <c r="F19" s="423"/>
      <c r="G19" s="423"/>
      <c r="H19" s="424"/>
    </row>
    <row r="20" spans="1:8" x14ac:dyDescent="0.25">
      <c r="A20" s="421">
        <v>8</v>
      </c>
      <c r="B20" s="426"/>
      <c r="C20" s="388"/>
      <c r="D20" s="389"/>
      <c r="E20" s="427"/>
      <c r="F20" s="423"/>
      <c r="G20" s="423"/>
      <c r="H20" s="424"/>
    </row>
    <row r="21" spans="1:8" x14ac:dyDescent="0.25">
      <c r="A21" s="421">
        <v>9</v>
      </c>
      <c r="B21" s="426"/>
      <c r="C21" s="388"/>
      <c r="D21" s="389"/>
      <c r="E21" s="427"/>
      <c r="F21" s="423"/>
      <c r="G21" s="423"/>
      <c r="H21" s="424"/>
    </row>
    <row r="22" spans="1:8" x14ac:dyDescent="0.25">
      <c r="A22" s="421">
        <v>10</v>
      </c>
      <c r="B22" s="426"/>
      <c r="C22" s="388"/>
      <c r="D22" s="389"/>
      <c r="E22" s="427"/>
      <c r="F22" s="423"/>
      <c r="G22" s="423"/>
      <c r="H22" s="424"/>
    </row>
    <row r="23" spans="1:8" x14ac:dyDescent="0.25">
      <c r="A23" s="421">
        <v>11</v>
      </c>
      <c r="B23" s="426"/>
      <c r="C23" s="388"/>
      <c r="D23" s="389"/>
      <c r="E23" s="427"/>
      <c r="F23" s="423"/>
      <c r="G23" s="423"/>
      <c r="H23" s="424"/>
    </row>
    <row r="24" spans="1:8" x14ac:dyDescent="0.25">
      <c r="A24" s="421">
        <v>12</v>
      </c>
      <c r="B24" s="426"/>
      <c r="C24" s="388"/>
      <c r="D24" s="389"/>
      <c r="E24" s="427"/>
      <c r="F24" s="423"/>
      <c r="G24" s="423"/>
      <c r="H24" s="424"/>
    </row>
    <row r="25" spans="1:8" x14ac:dyDescent="0.25">
      <c r="A25" s="421">
        <v>13</v>
      </c>
      <c r="B25" s="426"/>
      <c r="C25" s="388"/>
      <c r="D25" s="389"/>
      <c r="E25" s="427"/>
      <c r="F25" s="423"/>
      <c r="G25" s="423"/>
      <c r="H25" s="424"/>
    </row>
    <row r="26" spans="1:8" x14ac:dyDescent="0.25">
      <c r="A26" s="421">
        <v>14</v>
      </c>
      <c r="B26" s="426"/>
      <c r="C26" s="388"/>
      <c r="D26" s="389"/>
      <c r="E26" s="427"/>
      <c r="F26" s="423"/>
      <c r="G26" s="423"/>
      <c r="H26" s="424"/>
    </row>
    <row r="27" spans="1:8" x14ac:dyDescent="0.25">
      <c r="A27" s="421">
        <v>15</v>
      </c>
      <c r="B27" s="426"/>
      <c r="C27" s="388"/>
      <c r="D27" s="389"/>
      <c r="E27" s="427"/>
      <c r="F27" s="423"/>
      <c r="G27" s="428"/>
      <c r="H27" s="429"/>
    </row>
    <row r="28" spans="1:8" x14ac:dyDescent="0.25">
      <c r="A28" s="421"/>
      <c r="B28" s="426"/>
      <c r="C28" s="430"/>
      <c r="D28" s="391"/>
      <c r="E28" s="431"/>
      <c r="F28" s="432"/>
      <c r="G28" s="432"/>
      <c r="H28" s="429"/>
    </row>
    <row r="29" spans="1:8" x14ac:dyDescent="0.25">
      <c r="A29" s="433"/>
      <c r="B29" s="407"/>
      <c r="C29" s="407"/>
      <c r="D29" s="407"/>
      <c r="E29" s="434" t="s">
        <v>136</v>
      </c>
      <c r="F29" s="435">
        <f>SUM(F13:F28)</f>
        <v>963281.69</v>
      </c>
      <c r="G29" s="435">
        <f>SUM(G14:G28)</f>
        <v>963281.69</v>
      </c>
      <c r="H29" s="436"/>
    </row>
    <row r="30" spans="1:8" x14ac:dyDescent="0.25">
      <c r="A30" s="392"/>
      <c r="B30" s="392"/>
      <c r="C30" s="392"/>
      <c r="D30" s="392"/>
      <c r="E30" s="437"/>
      <c r="F30" s="438"/>
      <c r="G30" s="438"/>
      <c r="H30" s="416"/>
    </row>
    <row r="31" spans="1:8" x14ac:dyDescent="0.25">
      <c r="A31" s="399"/>
      <c r="B31" s="399"/>
      <c r="C31" s="399"/>
      <c r="D31" s="399"/>
      <c r="E31" s="399"/>
      <c r="F31" s="399"/>
      <c r="G31" s="399"/>
      <c r="H31" s="399"/>
    </row>
    <row r="32" spans="1:8" x14ac:dyDescent="0.25">
      <c r="A32" s="399"/>
      <c r="B32" s="393" t="str">
        <f>+'[1]Datos Generales'!B15</f>
        <v xml:space="preserve">Lic. </v>
      </c>
      <c r="C32" s="399"/>
      <c r="D32" s="399"/>
      <c r="E32" s="393" t="str">
        <f>+'[1]Datos Generales'!C15</f>
        <v>Lic.</v>
      </c>
      <c r="F32" s="399"/>
      <c r="G32" s="393" t="str">
        <f>+'[1]Datos Generales'!D15</f>
        <v>Lic.</v>
      </c>
      <c r="H32" s="399"/>
    </row>
    <row r="33" spans="1:8" x14ac:dyDescent="0.25">
      <c r="A33" s="399"/>
      <c r="B33" s="394" t="str">
        <f>+'[1]Datos Generales'!B16</f>
        <v>Enc.</v>
      </c>
      <c r="C33" s="399"/>
      <c r="D33" s="399"/>
      <c r="E33" s="394" t="str">
        <f>+'[1]Datos Generales'!C16</f>
        <v>Enc.</v>
      </c>
      <c r="F33" s="399"/>
      <c r="G33" s="394" t="str">
        <f>+'[1]Datos Generales'!D16</f>
        <v>Gerente Financiero</v>
      </c>
      <c r="H33" s="399"/>
    </row>
    <row r="34" spans="1:8" x14ac:dyDescent="0.25">
      <c r="A34" s="399"/>
      <c r="B34" s="394" t="str">
        <f>+'[1]Datos Generales'!B17</f>
        <v>Preparado por</v>
      </c>
      <c r="C34" s="399"/>
      <c r="D34" s="399"/>
      <c r="E34" s="394" t="str">
        <f>+'[1]Datos Generales'!C17</f>
        <v>Revisado por</v>
      </c>
      <c r="F34" s="399"/>
      <c r="G34" s="394" t="str">
        <f>+'[1]Datos Generales'!D17</f>
        <v>Aprobado por</v>
      </c>
      <c r="H34" s="399"/>
    </row>
    <row r="35" spans="1:8" x14ac:dyDescent="0.25">
      <c r="A35" s="439"/>
      <c r="B35" s="395">
        <f>+'[1]Datos Generales'!B18</f>
        <v>44013</v>
      </c>
      <c r="C35" s="439"/>
      <c r="D35" s="439"/>
      <c r="E35" s="395">
        <f>+'[1]Datos Generales'!C18</f>
        <v>44013</v>
      </c>
      <c r="F35" s="439"/>
      <c r="G35" s="395">
        <f>+'[1]Datos Generales'!D18</f>
        <v>44013</v>
      </c>
      <c r="H35" s="439"/>
    </row>
    <row r="36" spans="1:8" x14ac:dyDescent="0.25">
      <c r="A36" s="399"/>
      <c r="B36" s="396" t="str">
        <f>+'[1]Datos Generales'!B19</f>
        <v>Fecha de Preparación</v>
      </c>
      <c r="C36" s="399"/>
      <c r="D36" s="399"/>
      <c r="E36" s="396" t="str">
        <f>+'[1]Datos Generales'!C19</f>
        <v>Fecha de Revisión</v>
      </c>
      <c r="F36" s="399"/>
      <c r="G36" s="397" t="str">
        <f>+'[1]Datos Generales'!D19</f>
        <v>Fecha de Aprobación</v>
      </c>
      <c r="H36" s="399"/>
    </row>
    <row r="37" spans="1:8" x14ac:dyDescent="0.25">
      <c r="A37" s="399"/>
      <c r="B37" s="399"/>
      <c r="C37" s="398"/>
      <c r="D37" s="399"/>
      <c r="E37" s="399"/>
      <c r="F37" s="399"/>
      <c r="G37" s="399"/>
      <c r="H37" s="399"/>
    </row>
    <row r="38" spans="1:8" x14ac:dyDescent="0.25">
      <c r="A38" s="425"/>
      <c r="B38" s="425"/>
      <c r="C38" s="425"/>
      <c r="D38" s="425"/>
      <c r="E38" s="425"/>
      <c r="F38" s="425"/>
      <c r="G38" s="425"/>
      <c r="H38" s="425"/>
    </row>
    <row r="39" spans="1:8" x14ac:dyDescent="0.25">
      <c r="A39" s="440"/>
      <c r="B39" s="440"/>
      <c r="C39" s="440"/>
      <c r="D39" s="440"/>
      <c r="E39" s="440"/>
      <c r="F39" s="440"/>
      <c r="G39" s="440"/>
      <c r="H39" s="440"/>
    </row>
    <row r="40" spans="1:8" x14ac:dyDescent="0.25">
      <c r="A40" s="440"/>
      <c r="B40" s="440"/>
      <c r="C40" s="440"/>
      <c r="D40" s="440"/>
      <c r="E40" s="440"/>
      <c r="F40" s="440"/>
      <c r="G40" s="440"/>
      <c r="H40" s="440"/>
    </row>
  </sheetData>
  <protectedRanges>
    <protectedRange sqref="A11" name="Rango1_3_1_1_1_1"/>
  </protectedRanges>
  <mergeCells count="3">
    <mergeCell ref="A3:G3"/>
    <mergeCell ref="A4:H4"/>
    <mergeCell ref="A5:H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3D8D3-D856-4507-A213-A9BD207CC883}">
  <dimension ref="A1:H37"/>
  <sheetViews>
    <sheetView topLeftCell="A16" workbookViewId="0">
      <selection activeCell="E10" sqref="E10"/>
    </sheetView>
  </sheetViews>
  <sheetFormatPr baseColWidth="10" defaultRowHeight="15" x14ac:dyDescent="0.25"/>
  <cols>
    <col min="4" max="4" width="17.5703125" customWidth="1"/>
    <col min="5" max="5" width="38.5703125" customWidth="1"/>
  </cols>
  <sheetData>
    <row r="1" spans="1:8" x14ac:dyDescent="0.25">
      <c r="A1" s="398"/>
      <c r="B1" s="398"/>
      <c r="C1" s="398"/>
      <c r="D1" s="398"/>
      <c r="E1" s="398"/>
      <c r="F1" s="398"/>
      <c r="G1" s="398"/>
      <c r="H1" s="398"/>
    </row>
    <row r="2" spans="1:8" x14ac:dyDescent="0.25">
      <c r="A2" s="399"/>
      <c r="B2" s="399"/>
      <c r="C2" s="399"/>
      <c r="D2" s="400"/>
      <c r="E2" s="400"/>
      <c r="F2" s="399"/>
      <c r="G2" s="399"/>
      <c r="H2" s="399"/>
    </row>
    <row r="3" spans="1:8" ht="18.75" x14ac:dyDescent="0.3">
      <c r="A3" s="378"/>
      <c r="B3" s="378"/>
      <c r="C3" s="378"/>
      <c r="D3" s="378"/>
      <c r="E3" s="378"/>
      <c r="F3" s="378"/>
      <c r="G3" s="378"/>
      <c r="H3" s="399"/>
    </row>
    <row r="4" spans="1:8" ht="18.75" x14ac:dyDescent="0.3">
      <c r="A4" s="378"/>
      <c r="B4" s="378"/>
      <c r="C4" s="378"/>
      <c r="D4" s="378"/>
      <c r="E4" s="378"/>
      <c r="F4" s="378"/>
      <c r="G4" s="378"/>
      <c r="H4" s="378"/>
    </row>
    <row r="5" spans="1:8" ht="18.75" x14ac:dyDescent="0.3">
      <c r="A5" s="378" t="s">
        <v>120</v>
      </c>
      <c r="B5" s="378"/>
      <c r="C5" s="378"/>
      <c r="D5" s="378"/>
      <c r="E5" s="378"/>
      <c r="F5" s="378"/>
      <c r="G5" s="378"/>
      <c r="H5" s="378"/>
    </row>
    <row r="6" spans="1:8" x14ac:dyDescent="0.25">
      <c r="A6" s="399"/>
      <c r="B6" s="399"/>
      <c r="C6" s="399"/>
      <c r="D6" s="399"/>
      <c r="E6" s="399"/>
      <c r="F6" s="399"/>
      <c r="G6" s="399"/>
      <c r="H6" s="399"/>
    </row>
    <row r="7" spans="1:8" ht="18.75" x14ac:dyDescent="0.3">
      <c r="A7" s="401"/>
      <c r="B7" s="401" t="s">
        <v>121</v>
      </c>
      <c r="C7" s="402" t="s">
        <v>122</v>
      </c>
      <c r="D7" s="403" t="s">
        <v>123</v>
      </c>
      <c r="E7" s="404"/>
      <c r="F7" s="379"/>
      <c r="G7" s="380"/>
      <c r="H7" s="405"/>
    </row>
    <row r="8" spans="1:8" ht="18.75" x14ac:dyDescent="0.3">
      <c r="A8" s="401"/>
      <c r="B8" s="401" t="s">
        <v>124</v>
      </c>
      <c r="C8" s="402" t="s">
        <v>125</v>
      </c>
      <c r="D8" s="406"/>
      <c r="E8" s="407"/>
      <c r="F8" s="379"/>
      <c r="G8" s="408"/>
      <c r="H8" s="409"/>
    </row>
    <row r="9" spans="1:8" ht="18.75" x14ac:dyDescent="0.3">
      <c r="A9" s="401"/>
      <c r="B9" s="401" t="s">
        <v>126</v>
      </c>
      <c r="C9" s="402" t="s">
        <v>127</v>
      </c>
      <c r="D9" s="406"/>
      <c r="E9" s="410"/>
      <c r="F9" s="379"/>
      <c r="G9" s="408"/>
      <c r="H9" s="411"/>
    </row>
    <row r="10" spans="1:8" ht="18.75" x14ac:dyDescent="0.3">
      <c r="A10" s="412"/>
      <c r="B10" s="381" t="s">
        <v>128</v>
      </c>
      <c r="C10" s="402" t="s">
        <v>129</v>
      </c>
      <c r="D10" s="406"/>
      <c r="E10" s="413"/>
      <c r="F10" s="379"/>
      <c r="G10" s="408"/>
      <c r="H10" s="411"/>
    </row>
    <row r="11" spans="1:8" x14ac:dyDescent="0.25">
      <c r="A11" s="382"/>
      <c r="B11" s="383"/>
      <c r="C11" s="383"/>
      <c r="D11" s="383"/>
      <c r="E11" s="414"/>
      <c r="F11" s="415"/>
      <c r="G11" s="415"/>
      <c r="H11" s="416"/>
    </row>
    <row r="12" spans="1:8" ht="15.75" x14ac:dyDescent="0.25">
      <c r="A12" s="384" t="s">
        <v>130</v>
      </c>
      <c r="B12" s="417" t="s">
        <v>131</v>
      </c>
      <c r="C12" s="418" t="s">
        <v>103</v>
      </c>
      <c r="D12" s="417" t="s">
        <v>42</v>
      </c>
      <c r="E12" s="419" t="s">
        <v>132</v>
      </c>
      <c r="F12" s="385" t="s">
        <v>53</v>
      </c>
      <c r="G12" s="385" t="s">
        <v>54</v>
      </c>
      <c r="H12" s="420" t="s">
        <v>107</v>
      </c>
    </row>
    <row r="13" spans="1:8" x14ac:dyDescent="0.25">
      <c r="A13" s="421">
        <v>1</v>
      </c>
      <c r="B13" s="331" t="s">
        <v>113</v>
      </c>
      <c r="C13" s="331" t="s">
        <v>112</v>
      </c>
      <c r="D13" s="386" t="s">
        <v>133</v>
      </c>
      <c r="E13" s="387" t="s">
        <v>134</v>
      </c>
      <c r="F13" s="422">
        <v>593685.61</v>
      </c>
      <c r="G13" s="423"/>
      <c r="H13" s="424"/>
    </row>
    <row r="14" spans="1:8" x14ac:dyDescent="0.25">
      <c r="A14" s="421">
        <v>2</v>
      </c>
      <c r="B14" s="331" t="s">
        <v>113</v>
      </c>
      <c r="C14" s="331" t="s">
        <v>178</v>
      </c>
      <c r="D14" s="531" t="s">
        <v>180</v>
      </c>
      <c r="E14" s="532" t="s">
        <v>194</v>
      </c>
      <c r="F14" s="423"/>
      <c r="G14" s="423">
        <v>593685.61</v>
      </c>
      <c r="H14" s="424"/>
    </row>
    <row r="15" spans="1:8" x14ac:dyDescent="0.25">
      <c r="A15" s="421">
        <v>3</v>
      </c>
      <c r="B15" s="426"/>
      <c r="C15" s="388"/>
      <c r="D15" s="389"/>
      <c r="E15" s="427"/>
      <c r="F15" s="423"/>
      <c r="G15" s="425"/>
      <c r="H15" s="424"/>
    </row>
    <row r="16" spans="1:8" x14ac:dyDescent="0.25">
      <c r="A16" s="421">
        <v>4</v>
      </c>
      <c r="B16" s="426"/>
      <c r="C16" s="388"/>
      <c r="D16" s="389"/>
      <c r="E16" s="427"/>
      <c r="F16" s="423"/>
      <c r="G16" s="423"/>
      <c r="H16" s="424"/>
    </row>
    <row r="17" spans="1:8" x14ac:dyDescent="0.25">
      <c r="A17" s="421">
        <v>5</v>
      </c>
      <c r="B17" s="426"/>
      <c r="C17" s="388"/>
      <c r="D17" s="389"/>
      <c r="E17" s="427"/>
      <c r="F17" s="423"/>
      <c r="G17" s="423"/>
      <c r="H17" s="424"/>
    </row>
    <row r="18" spans="1:8" ht="45" x14ac:dyDescent="0.25">
      <c r="A18" s="421">
        <v>6</v>
      </c>
      <c r="B18" s="426"/>
      <c r="C18" s="388"/>
      <c r="D18" s="389"/>
      <c r="E18" s="390" t="s">
        <v>195</v>
      </c>
      <c r="F18" s="423"/>
      <c r="G18" s="423"/>
      <c r="H18" s="424"/>
    </row>
    <row r="19" spans="1:8" x14ac:dyDescent="0.25">
      <c r="A19" s="421">
        <v>7</v>
      </c>
      <c r="B19" s="426"/>
      <c r="C19" s="388"/>
      <c r="D19" s="389"/>
      <c r="E19" s="427"/>
      <c r="F19" s="423"/>
      <c r="G19" s="423"/>
      <c r="H19" s="424"/>
    </row>
    <row r="20" spans="1:8" x14ac:dyDescent="0.25">
      <c r="A20" s="421">
        <v>8</v>
      </c>
      <c r="B20" s="426"/>
      <c r="C20" s="388"/>
      <c r="D20" s="389"/>
      <c r="E20" s="427"/>
      <c r="F20" s="423"/>
      <c r="G20" s="423"/>
      <c r="H20" s="424"/>
    </row>
    <row r="21" spans="1:8" x14ac:dyDescent="0.25">
      <c r="A21" s="421">
        <v>9</v>
      </c>
      <c r="B21" s="426"/>
      <c r="C21" s="388"/>
      <c r="D21" s="389"/>
      <c r="E21" s="427"/>
      <c r="F21" s="423"/>
      <c r="G21" s="423"/>
      <c r="H21" s="424"/>
    </row>
    <row r="22" spans="1:8" x14ac:dyDescent="0.25">
      <c r="A22" s="421">
        <v>10</v>
      </c>
      <c r="B22" s="426"/>
      <c r="C22" s="388"/>
      <c r="D22" s="389"/>
      <c r="E22" s="427"/>
      <c r="F22" s="423"/>
      <c r="G22" s="423"/>
      <c r="H22" s="424"/>
    </row>
    <row r="23" spans="1:8" x14ac:dyDescent="0.25">
      <c r="A23" s="421">
        <v>11</v>
      </c>
      <c r="B23" s="426"/>
      <c r="C23" s="388"/>
      <c r="D23" s="389"/>
      <c r="E23" s="427"/>
      <c r="F23" s="423"/>
      <c r="G23" s="423"/>
      <c r="H23" s="424"/>
    </row>
    <row r="24" spans="1:8" x14ac:dyDescent="0.25">
      <c r="A24" s="421">
        <v>12</v>
      </c>
      <c r="B24" s="426"/>
      <c r="C24" s="388"/>
      <c r="D24" s="389"/>
      <c r="E24" s="427"/>
      <c r="F24" s="423"/>
      <c r="G24" s="423"/>
      <c r="H24" s="424"/>
    </row>
    <row r="25" spans="1:8" x14ac:dyDescent="0.25">
      <c r="A25" s="421">
        <v>13</v>
      </c>
      <c r="B25" s="426"/>
      <c r="C25" s="388"/>
      <c r="D25" s="389"/>
      <c r="E25" s="427"/>
      <c r="F25" s="423"/>
      <c r="G25" s="423"/>
      <c r="H25" s="424"/>
    </row>
    <row r="26" spans="1:8" x14ac:dyDescent="0.25">
      <c r="A26" s="421">
        <v>14</v>
      </c>
      <c r="B26" s="426"/>
      <c r="C26" s="388"/>
      <c r="D26" s="389"/>
      <c r="E26" s="427"/>
      <c r="F26" s="423"/>
      <c r="G26" s="423"/>
      <c r="H26" s="424"/>
    </row>
    <row r="27" spans="1:8" x14ac:dyDescent="0.25">
      <c r="A27" s="421">
        <v>15</v>
      </c>
      <c r="B27" s="426"/>
      <c r="C27" s="388"/>
      <c r="D27" s="389"/>
      <c r="E27" s="427"/>
      <c r="F27" s="423"/>
      <c r="G27" s="428"/>
      <c r="H27" s="429"/>
    </row>
    <row r="28" spans="1:8" x14ac:dyDescent="0.25">
      <c r="A28" s="421"/>
      <c r="B28" s="426"/>
      <c r="C28" s="430"/>
      <c r="D28" s="391"/>
      <c r="E28" s="431"/>
      <c r="F28" s="432"/>
      <c r="G28" s="432"/>
      <c r="H28" s="429"/>
    </row>
    <row r="29" spans="1:8" x14ac:dyDescent="0.25">
      <c r="A29" s="433"/>
      <c r="B29" s="407"/>
      <c r="C29" s="407"/>
      <c r="D29" s="407"/>
      <c r="E29" s="434" t="s">
        <v>136</v>
      </c>
      <c r="F29" s="435">
        <f>SUM(F13:F28)</f>
        <v>593685.61</v>
      </c>
      <c r="G29" s="435">
        <f>SUM(G14:G28)</f>
        <v>593685.61</v>
      </c>
      <c r="H29" s="436"/>
    </row>
    <row r="30" spans="1:8" x14ac:dyDescent="0.25">
      <c r="A30" s="392"/>
      <c r="B30" s="392"/>
      <c r="C30" s="392"/>
      <c r="D30" s="392"/>
      <c r="E30" s="437"/>
      <c r="F30" s="438"/>
      <c r="G30" s="438"/>
      <c r="H30" s="416"/>
    </row>
    <row r="31" spans="1:8" x14ac:dyDescent="0.25">
      <c r="A31" s="399"/>
      <c r="B31" s="399"/>
      <c r="C31" s="399"/>
      <c r="D31" s="399"/>
      <c r="E31" s="399"/>
      <c r="F31" s="399"/>
      <c r="G31" s="399"/>
      <c r="H31" s="399"/>
    </row>
    <row r="32" spans="1:8" x14ac:dyDescent="0.25">
      <c r="A32" s="399"/>
      <c r="B32" s="393" t="str">
        <f>+'[1]Datos Generales'!B15</f>
        <v xml:space="preserve">Lic. </v>
      </c>
      <c r="C32" s="399"/>
      <c r="D32" s="399"/>
      <c r="E32" s="393" t="str">
        <f>+'[1]Datos Generales'!C15</f>
        <v>Lic.</v>
      </c>
      <c r="F32" s="399"/>
      <c r="G32" s="393" t="str">
        <f>+'[1]Datos Generales'!D15</f>
        <v>Lic.</v>
      </c>
      <c r="H32" s="399"/>
    </row>
    <row r="33" spans="1:8" x14ac:dyDescent="0.25">
      <c r="A33" s="399"/>
      <c r="B33" s="394" t="str">
        <f>+'[1]Datos Generales'!B16</f>
        <v>Enc.</v>
      </c>
      <c r="C33" s="399"/>
      <c r="D33" s="399"/>
      <c r="E33" s="394" t="str">
        <f>+'[1]Datos Generales'!C16</f>
        <v>Enc.</v>
      </c>
      <c r="F33" s="399"/>
      <c r="G33" s="394" t="str">
        <f>+'[1]Datos Generales'!D16</f>
        <v>Gerente Financiero</v>
      </c>
      <c r="H33" s="399"/>
    </row>
    <row r="34" spans="1:8" x14ac:dyDescent="0.25">
      <c r="A34" s="399"/>
      <c r="B34" s="394" t="str">
        <f>+'[1]Datos Generales'!B17</f>
        <v>Preparado por</v>
      </c>
      <c r="C34" s="399"/>
      <c r="D34" s="399"/>
      <c r="E34" s="394" t="str">
        <f>+'[1]Datos Generales'!C17</f>
        <v>Revisado por</v>
      </c>
      <c r="F34" s="399"/>
      <c r="G34" s="394" t="str">
        <f>+'[1]Datos Generales'!D17</f>
        <v>Aprobado por</v>
      </c>
      <c r="H34" s="399"/>
    </row>
    <row r="35" spans="1:8" x14ac:dyDescent="0.25">
      <c r="A35" s="439"/>
      <c r="B35" s="395">
        <f>+'[1]Datos Generales'!B18</f>
        <v>44013</v>
      </c>
      <c r="C35" s="439"/>
      <c r="D35" s="439"/>
      <c r="E35" s="395">
        <f>+'[1]Datos Generales'!C18</f>
        <v>44013</v>
      </c>
      <c r="F35" s="439"/>
      <c r="G35" s="395">
        <f>+'[1]Datos Generales'!D18</f>
        <v>44013</v>
      </c>
      <c r="H35" s="439"/>
    </row>
    <row r="36" spans="1:8" x14ac:dyDescent="0.25">
      <c r="A36" s="399"/>
      <c r="B36" s="396" t="str">
        <f>+'[1]Datos Generales'!B19</f>
        <v>Fecha de Preparación</v>
      </c>
      <c r="C36" s="399"/>
      <c r="D36" s="399"/>
      <c r="E36" s="396" t="str">
        <f>+'[1]Datos Generales'!C19</f>
        <v>Fecha de Revisión</v>
      </c>
      <c r="F36" s="399"/>
      <c r="G36" s="397" t="str">
        <f>+'[1]Datos Generales'!D19</f>
        <v>Fecha de Aprobación</v>
      </c>
      <c r="H36" s="399"/>
    </row>
    <row r="37" spans="1:8" x14ac:dyDescent="0.25">
      <c r="A37" s="399"/>
      <c r="B37" s="399"/>
      <c r="C37" s="398"/>
      <c r="D37" s="399"/>
      <c r="E37" s="399"/>
      <c r="F37" s="399"/>
      <c r="G37" s="399"/>
      <c r="H37" s="399"/>
    </row>
  </sheetData>
  <protectedRanges>
    <protectedRange sqref="A11" name="Rango1_3_1_1_1_1"/>
  </protectedRanges>
  <mergeCells count="3">
    <mergeCell ref="A3:G3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CTA.MMUJER-AECI</vt:lpstr>
      <vt:lpstr>CTA.OPERATIVA</vt:lpstr>
      <vt:lpstr>CTA FONDO REPONIBLE</vt:lpstr>
      <vt:lpstr>KOREA-SEM</vt:lpstr>
      <vt:lpstr>ESTADOMOV.BANCO</vt:lpstr>
      <vt:lpstr>ARQUEO CAJA CHICA</vt:lpstr>
      <vt:lpstr>AMORTIZ.POLIZA</vt:lpstr>
      <vt:lpstr>Asiento Poliza</vt:lpstr>
      <vt:lpstr>asiento Licencias</vt:lpstr>
      <vt:lpstr>LICENCIAS DE SOFTWARE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dcterms:created xsi:type="dcterms:W3CDTF">2020-07-16T13:20:57Z</dcterms:created>
  <dcterms:modified xsi:type="dcterms:W3CDTF">2020-07-16T15:10:01Z</dcterms:modified>
</cp:coreProperties>
</file>